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-120" yWindow="-120" windowWidth="19420" windowHeight="11020"/>
  </bookViews>
  <sheets>
    <sheet name="Данные иморта " sheetId="5" r:id="rId1"/>
    <sheet name="Калибровка ESTD" sheetId="4" state="hidden" r:id="rId2"/>
    <sheet name="RF и RRF" sheetId="7" r:id="rId3"/>
  </sheets>
  <externalReferences>
    <externalReference r:id="rId4"/>
  </externalReferences>
  <definedNames>
    <definedName name="_1">#REF!</definedName>
    <definedName name="_2n">#REF!</definedName>
    <definedName name="_3n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4" l="1"/>
  <c r="D16" i="4"/>
  <c r="G15" i="4"/>
  <c r="D15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P7" i="4"/>
  <c r="N7" i="4"/>
  <c r="L7" i="4"/>
  <c r="J7" i="4"/>
  <c r="G7" i="4"/>
  <c r="D7" i="4"/>
  <c r="O4" i="4"/>
  <c r="M4" i="4"/>
  <c r="K4" i="4"/>
  <c r="I4" i="4"/>
  <c r="F4" i="4"/>
  <c r="C4" i="4"/>
  <c r="B2" i="4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D39" i="5"/>
  <c r="B39" i="5"/>
  <c r="G38" i="5"/>
  <c r="D38" i="5"/>
  <c r="B38" i="5"/>
  <c r="G37" i="5"/>
  <c r="D37" i="5"/>
  <c r="B37" i="5"/>
  <c r="G36" i="5"/>
  <c r="D36" i="5"/>
  <c r="B36" i="5"/>
  <c r="G35" i="5"/>
  <c r="D35" i="5"/>
  <c r="B35" i="5"/>
  <c r="G34" i="5"/>
  <c r="D34" i="5"/>
  <c r="B34" i="5"/>
  <c r="G33" i="5"/>
  <c r="D33" i="5"/>
  <c r="B33" i="5"/>
  <c r="G32" i="5"/>
  <c r="D32" i="5"/>
  <c r="B32" i="5"/>
  <c r="G31" i="5"/>
  <c r="D31" i="5"/>
  <c r="B31" i="5"/>
  <c r="G30" i="5"/>
  <c r="D30" i="5"/>
  <c r="B30" i="5"/>
  <c r="G29" i="5"/>
  <c r="D29" i="5"/>
  <c r="B29" i="5"/>
  <c r="G28" i="5"/>
  <c r="D28" i="5"/>
  <c r="B28" i="5"/>
  <c r="G27" i="5"/>
  <c r="D27" i="5"/>
  <c r="B27" i="5"/>
  <c r="G26" i="5"/>
  <c r="D26" i="5"/>
  <c r="B26" i="5"/>
  <c r="G25" i="5"/>
  <c r="D25" i="5"/>
  <c r="B25" i="5"/>
  <c r="G24" i="5"/>
  <c r="D24" i="5"/>
  <c r="B24" i="5"/>
  <c r="G23" i="5"/>
  <c r="D23" i="5"/>
  <c r="B23" i="5"/>
  <c r="G22" i="5"/>
  <c r="D22" i="5"/>
  <c r="B22" i="5"/>
  <c r="G21" i="5"/>
  <c r="D21" i="5"/>
  <c r="B21" i="5"/>
  <c r="V6" i="5"/>
  <c r="S6" i="5"/>
  <c r="K15" i="5"/>
  <c r="H15" i="5"/>
  <c r="K14" i="5"/>
  <c r="H14" i="5"/>
  <c r="K13" i="5"/>
  <c r="H13" i="5"/>
  <c r="K12" i="5"/>
  <c r="H12" i="5"/>
  <c r="K11" i="5"/>
  <c r="H11" i="5"/>
  <c r="K10" i="5"/>
  <c r="H10" i="5"/>
  <c r="K9" i="5"/>
  <c r="H9" i="5"/>
  <c r="K8" i="5"/>
  <c r="H8" i="5"/>
  <c r="K7" i="5"/>
  <c r="H7" i="5"/>
  <c r="N6" i="5"/>
  <c r="K6" i="5"/>
  <c r="H6" i="5"/>
  <c r="B1" i="5"/>
  <c r="C11" i="5" l="1"/>
  <c r="F80" i="5"/>
  <c r="E80" i="5" s="1"/>
  <c r="F79" i="5"/>
  <c r="F78" i="5"/>
  <c r="E78" i="5" s="1"/>
  <c r="F77" i="5"/>
  <c r="E77" i="5" s="1"/>
  <c r="F76" i="5"/>
  <c r="E76" i="5" s="1"/>
  <c r="F75" i="5"/>
  <c r="E75" i="5" s="1"/>
  <c r="F74" i="5"/>
  <c r="E74" i="5" s="1"/>
  <c r="F73" i="5"/>
  <c r="F72" i="5"/>
  <c r="E72" i="5" s="1"/>
  <c r="F71" i="5"/>
  <c r="E71" i="5" s="1"/>
  <c r="F70" i="5"/>
  <c r="E70" i="5" s="1"/>
  <c r="F69" i="5"/>
  <c r="E69" i="5" s="1"/>
  <c r="F68" i="5"/>
  <c r="E68" i="5" s="1"/>
  <c r="F67" i="5"/>
  <c r="F66" i="5"/>
  <c r="E66" i="5" s="1"/>
  <c r="F65" i="5"/>
  <c r="E65" i="5" s="1"/>
  <c r="F64" i="5"/>
  <c r="E64" i="5" s="1"/>
  <c r="F63" i="5"/>
  <c r="F62" i="5"/>
  <c r="E62" i="5" s="1"/>
  <c r="F61" i="5"/>
  <c r="F60" i="5"/>
  <c r="E60" i="5" s="1"/>
  <c r="F59" i="5"/>
  <c r="E59" i="5" s="1"/>
  <c r="F58" i="5"/>
  <c r="E58" i="5" s="1"/>
  <c r="F57" i="5"/>
  <c r="E57" i="5" s="1"/>
  <c r="F56" i="5"/>
  <c r="F55" i="5"/>
  <c r="F54" i="5"/>
  <c r="F53" i="5"/>
  <c r="F51" i="5"/>
  <c r="F52" i="5"/>
  <c r="F50" i="5"/>
  <c r="E50" i="5" s="1"/>
  <c r="F49" i="5"/>
  <c r="F48" i="5"/>
  <c r="E48" i="5" s="1"/>
  <c r="F47" i="5"/>
  <c r="E47" i="5" s="1"/>
  <c r="F46" i="5"/>
  <c r="E46" i="5" s="1"/>
  <c r="F45" i="5"/>
  <c r="F44" i="5"/>
  <c r="E44" i="5" s="1"/>
  <c r="F43" i="5"/>
  <c r="F42" i="5"/>
  <c r="E42" i="5" s="1"/>
  <c r="F41" i="5"/>
  <c r="E41" i="5" s="1"/>
  <c r="F40" i="5"/>
  <c r="E40" i="5" s="1"/>
  <c r="F39" i="5"/>
  <c r="F38" i="5"/>
  <c r="E38" i="5" s="1"/>
  <c r="F37" i="5"/>
  <c r="F36" i="5"/>
  <c r="E36" i="5" s="1"/>
  <c r="F35" i="5"/>
  <c r="E35" i="5" s="1"/>
  <c r="F34" i="5"/>
  <c r="E34" i="5" s="1"/>
  <c r="F33" i="5"/>
  <c r="F32" i="5"/>
  <c r="E32" i="5" s="1"/>
  <c r="F31" i="5"/>
  <c r="F30" i="5"/>
  <c r="E30" i="5" s="1"/>
  <c r="F29" i="5"/>
  <c r="E29" i="5" s="1"/>
  <c r="F28" i="5"/>
  <c r="E28" i="5" s="1"/>
  <c r="F27" i="5"/>
  <c r="F26" i="5"/>
  <c r="E26" i="5" s="1"/>
  <c r="F25" i="5"/>
  <c r="F24" i="5"/>
  <c r="E24" i="5" s="1"/>
  <c r="F23" i="5"/>
  <c r="E23" i="5" s="1"/>
  <c r="F22" i="5"/>
  <c r="E22" i="5" s="1"/>
  <c r="W15" i="5"/>
  <c r="P15" i="5"/>
  <c r="J15" i="5"/>
  <c r="I15" i="5" s="1"/>
  <c r="F15" i="5"/>
  <c r="W14" i="5"/>
  <c r="P14" i="5"/>
  <c r="J14" i="5"/>
  <c r="I14" i="5" s="1"/>
  <c r="F14" i="5"/>
  <c r="W13" i="5"/>
  <c r="P13" i="5"/>
  <c r="J13" i="5"/>
  <c r="I13" i="5" s="1"/>
  <c r="F13" i="5"/>
  <c r="W12" i="5"/>
  <c r="P12" i="5"/>
  <c r="J12" i="5"/>
  <c r="I12" i="5" s="1"/>
  <c r="F12" i="5"/>
  <c r="W11" i="5"/>
  <c r="P11" i="5"/>
  <c r="J11" i="5"/>
  <c r="W10" i="5"/>
  <c r="P10" i="5"/>
  <c r="J10" i="5"/>
  <c r="I10" i="5" s="1"/>
  <c r="F10" i="5"/>
  <c r="W9" i="5"/>
  <c r="P9" i="5"/>
  <c r="J9" i="5"/>
  <c r="I9" i="5" s="1"/>
  <c r="F9" i="5"/>
  <c r="W8" i="5"/>
  <c r="P8" i="5"/>
  <c r="J8" i="5"/>
  <c r="I8" i="5" s="1"/>
  <c r="F8" i="5"/>
  <c r="W7" i="5"/>
  <c r="P7" i="5"/>
  <c r="J7" i="5"/>
  <c r="I7" i="5" s="1"/>
  <c r="F7" i="5"/>
  <c r="W6" i="5"/>
  <c r="P6" i="5"/>
  <c r="J6" i="5"/>
  <c r="I6" i="5" s="1"/>
  <c r="F6" i="5"/>
  <c r="F21" i="5"/>
  <c r="E21" i="5" s="1"/>
  <c r="L51" i="5" l="1"/>
  <c r="E31" i="5"/>
  <c r="L27" i="5"/>
  <c r="E43" i="5"/>
  <c r="L39" i="5"/>
  <c r="E67" i="5"/>
  <c r="L63" i="5"/>
  <c r="E79" i="5"/>
  <c r="I75" i="5" s="1"/>
  <c r="C15" i="5" s="1"/>
  <c r="L75" i="5"/>
  <c r="E25" i="5"/>
  <c r="L21" i="5"/>
  <c r="E37" i="5"/>
  <c r="L33" i="5"/>
  <c r="E49" i="5"/>
  <c r="L45" i="5"/>
  <c r="E61" i="5"/>
  <c r="I57" i="5" s="1"/>
  <c r="C12" i="5" s="1"/>
  <c r="L57" i="5"/>
  <c r="E73" i="5"/>
  <c r="I69" i="5" s="1"/>
  <c r="C14" i="5" s="1"/>
  <c r="L69" i="5"/>
  <c r="K33" i="5"/>
  <c r="E8" i="5" s="1"/>
  <c r="K45" i="5"/>
  <c r="E10" i="5" s="1"/>
  <c r="K39" i="5"/>
  <c r="E9" i="5" s="1"/>
  <c r="K63" i="5"/>
  <c r="E13" i="5" s="1"/>
  <c r="K51" i="5"/>
  <c r="E11" i="5" s="1"/>
  <c r="K27" i="5"/>
  <c r="E7" i="5" s="1"/>
  <c r="I21" i="5"/>
  <c r="C6" i="5" s="1"/>
  <c r="E45" i="5"/>
  <c r="K75" i="5"/>
  <c r="E15" i="5" s="1"/>
  <c r="E39" i="5"/>
  <c r="E27" i="5"/>
  <c r="K57" i="5"/>
  <c r="E12" i="5" s="1"/>
  <c r="K21" i="5"/>
  <c r="E6" i="5" s="1"/>
  <c r="E63" i="5"/>
  <c r="E33" i="5"/>
  <c r="K69" i="5"/>
  <c r="E14" i="5" s="1"/>
  <c r="B8" i="4"/>
  <c r="B9" i="4"/>
  <c r="B10" i="4"/>
  <c r="B11" i="4"/>
  <c r="B13" i="4"/>
  <c r="B14" i="4"/>
  <c r="B15" i="4"/>
  <c r="B16" i="4"/>
  <c r="B7" i="4"/>
  <c r="I33" i="5" l="1"/>
  <c r="C8" i="5" s="1"/>
  <c r="I27" i="5"/>
  <c r="C7" i="5" s="1"/>
  <c r="I45" i="5"/>
  <c r="C10" i="5" s="1"/>
  <c r="I63" i="5"/>
  <c r="C13" i="5" s="1"/>
  <c r="I39" i="5"/>
  <c r="C9" i="5" s="1"/>
  <c r="O8" i="4"/>
  <c r="O9" i="4"/>
  <c r="O10" i="4"/>
  <c r="O11" i="4"/>
  <c r="O12" i="4"/>
  <c r="O13" i="4"/>
  <c r="O14" i="4"/>
  <c r="O15" i="4"/>
  <c r="O16" i="4"/>
  <c r="O7" i="4"/>
  <c r="K8" i="4"/>
  <c r="K9" i="4"/>
  <c r="K10" i="4"/>
  <c r="K11" i="4"/>
  <c r="K12" i="4"/>
  <c r="K13" i="4"/>
  <c r="K14" i="4"/>
  <c r="K15" i="4"/>
  <c r="K16" i="4"/>
  <c r="K7" i="4"/>
  <c r="F8" i="4"/>
  <c r="E8" i="4" s="1"/>
  <c r="F9" i="4"/>
  <c r="E9" i="4" s="1"/>
  <c r="F10" i="4"/>
  <c r="E10" i="4" s="1"/>
  <c r="F11" i="4"/>
  <c r="E11" i="4" s="1"/>
  <c r="F12" i="4"/>
  <c r="F13" i="4"/>
  <c r="E13" i="4" s="1"/>
  <c r="F14" i="4"/>
  <c r="E14" i="4" s="1"/>
  <c r="F15" i="4"/>
  <c r="E15" i="4" s="1"/>
  <c r="F16" i="4"/>
  <c r="E16" i="4" s="1"/>
  <c r="F7" i="4"/>
  <c r="E7" i="4" s="1"/>
</calcChain>
</file>

<file path=xl/sharedStrings.xml><?xml version="1.0" encoding="utf-8"?>
<sst xmlns="http://schemas.openxmlformats.org/spreadsheetml/2006/main" count="346" uniqueCount="43">
  <si>
    <t>Компонент</t>
  </si>
  <si>
    <t>Ацетальдегид</t>
  </si>
  <si>
    <t>Метилацетат</t>
  </si>
  <si>
    <t>Этилацетат</t>
  </si>
  <si>
    <t>Метанол</t>
  </si>
  <si>
    <t>2 -пропанол</t>
  </si>
  <si>
    <t>Этанол</t>
  </si>
  <si>
    <t>пропанол-1</t>
  </si>
  <si>
    <t>изобутиловый спирт</t>
  </si>
  <si>
    <t>1-бутанол</t>
  </si>
  <si>
    <t>изоамиловый спирт</t>
  </si>
  <si>
    <t>Файл</t>
  </si>
  <si>
    <t>площадь</t>
  </si>
  <si>
    <t>Имя хр-мы градуировки</t>
  </si>
  <si>
    <t>конц-ция</t>
  </si>
  <si>
    <t>ГСО-3-1</t>
  </si>
  <si>
    <t>мг/л АА</t>
  </si>
  <si>
    <t>ГСО-2-2</t>
  </si>
  <si>
    <t>ГСО-2-3</t>
  </si>
  <si>
    <t>мг/л</t>
  </si>
  <si>
    <t>Имя файла отчета</t>
  </si>
  <si>
    <t>2016-10-19 07-37-04.xlsx</t>
  </si>
  <si>
    <t>ГСО-1-1</t>
  </si>
  <si>
    <t>ГСО-1-3</t>
  </si>
  <si>
    <t>Градуировка</t>
  </si>
  <si>
    <t>Дата и время</t>
  </si>
  <si>
    <t>Объем</t>
  </si>
  <si>
    <t>Площадь</t>
  </si>
  <si>
    <t>2016-10-19  06:25:02</t>
  </si>
  <si>
    <t/>
  </si>
  <si>
    <t>2016-10-19  06:47:26</t>
  </si>
  <si>
    <t>2016-10-19  08:17:18</t>
  </si>
  <si>
    <t>2016-10-19  08:39:53</t>
  </si>
  <si>
    <t>2016-10-19  09:25:00</t>
  </si>
  <si>
    <t>2016-10-19  10:08:13</t>
  </si>
  <si>
    <t>Конц-ия</t>
  </si>
  <si>
    <t xml:space="preserve">мг/л </t>
  </si>
  <si>
    <t>ГСО-3-2</t>
  </si>
  <si>
    <t>Имя СО</t>
  </si>
  <si>
    <t>RF</t>
  </si>
  <si>
    <t>RRF</t>
  </si>
  <si>
    <t>E:\Toktaev\Analytic 3\Projects\Водка3\.chromatograms\2016-10-19 21-37-04 0070.chrx</t>
  </si>
  <si>
    <t>RRFmodified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</si>
</sst>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theme="0" tint="-0.149998474074526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/>
    <xf numFmtId="0" fontId="6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/>
    <xf numFmtId="0" fontId="0" fillId="2" borderId="0" xfId="0" applyNumberFormat="1" applyFont="1" applyFill="1" applyBorder="1"/>
    <xf numFmtId="0" fontId="7" fillId="2" borderId="0" xfId="0" applyNumberFormat="1" applyFont="1" applyFill="1" applyBorder="1"/>
    <xf numFmtId="2" fontId="4" fillId="0" borderId="0" xfId="0" applyNumberFormat="1" applyFont="1" applyFill="1" applyBorder="1"/>
    <xf numFmtId="2" fontId="4" fillId="0" borderId="1" xfId="0" applyNumberFormat="1" applyFont="1" applyFill="1" applyBorder="1"/>
    <xf numFmtId="0" fontId="4" fillId="0" borderId="2" xfId="0" applyNumberFormat="1" applyFont="1" applyFill="1" applyBorder="1"/>
    <xf numFmtId="164" fontId="4" fillId="0" borderId="3" xfId="0" applyNumberFormat="1" applyFont="1" applyFill="1" applyBorder="1"/>
    <xf numFmtId="2" fontId="4" fillId="0" borderId="4" xfId="0" applyNumberFormat="1" applyFont="1" applyFill="1" applyBorder="1"/>
    <xf numFmtId="164" fontId="4" fillId="0" borderId="5" xfId="0" applyNumberFormat="1" applyFont="1" applyFill="1" applyBorder="1"/>
    <xf numFmtId="2" fontId="4" fillId="0" borderId="6" xfId="0" applyNumberFormat="1" applyFont="1" applyFill="1" applyBorder="1"/>
    <xf numFmtId="0" fontId="4" fillId="0" borderId="7" xfId="0" applyNumberFormat="1" applyFont="1" applyFill="1" applyBorder="1"/>
    <xf numFmtId="164" fontId="4" fillId="0" borderId="8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/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right" vertical="center"/>
    </xf>
    <xf numFmtId="164" fontId="0" fillId="0" borderId="3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center"/>
    </xf>
    <xf numFmtId="164" fontId="0" fillId="0" borderId="5" xfId="0" applyNumberFormat="1" applyFont="1" applyFill="1" applyBorder="1" applyAlignment="1">
      <alignment horizontal="right" vertical="center"/>
    </xf>
    <xf numFmtId="0" fontId="0" fillId="0" borderId="6" xfId="0" applyNumberFormat="1" applyFont="1" applyFill="1" applyBorder="1" applyAlignment="1">
      <alignment vertical="center"/>
    </xf>
    <xf numFmtId="0" fontId="0" fillId="0" borderId="7" xfId="0" applyNumberFormat="1" applyFont="1" applyFill="1" applyBorder="1" applyAlignment="1">
      <alignment vertical="center"/>
    </xf>
    <xf numFmtId="0" fontId="0" fillId="0" borderId="7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right" vertical="center"/>
    </xf>
    <xf numFmtId="164" fontId="0" fillId="0" borderId="8" xfId="0" applyNumberFormat="1" applyFont="1" applyFill="1" applyBorder="1" applyAlignment="1">
      <alignment horizontal="right" vertical="center"/>
    </xf>
    <xf numFmtId="165" fontId="0" fillId="0" borderId="3" xfId="0" applyNumberFormat="1" applyFont="1" applyFill="1" applyBorder="1" applyAlignment="1">
      <alignment horizontal="right" vertical="center"/>
    </xf>
    <xf numFmtId="165" fontId="0" fillId="0" borderId="5" xfId="0" applyNumberFormat="1" applyFont="1" applyFill="1" applyBorder="1" applyAlignment="1">
      <alignment horizontal="right" vertical="center"/>
    </xf>
    <xf numFmtId="165" fontId="0" fillId="0" borderId="8" xfId="0" applyNumberFormat="1" applyFont="1" applyFill="1" applyBorder="1" applyAlignment="1">
      <alignment horizontal="right" vertical="center"/>
    </xf>
    <xf numFmtId="1" fontId="0" fillId="0" borderId="2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right" vertical="center"/>
    </xf>
    <xf numFmtId="1" fontId="0" fillId="0" borderId="7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13" fillId="0" borderId="0" xfId="0" applyNumberFormat="1" applyFont="1" applyFill="1" applyBorder="1"/>
    <xf numFmtId="0" fontId="14" fillId="0" borderId="0" xfId="0" applyNumberFormat="1" applyFont="1" applyFill="1" applyBorder="1" applyAlignment="1">
      <alignment vertical="center"/>
    </xf>
    <xf numFmtId="2" fontId="15" fillId="0" borderId="1" xfId="0" applyNumberFormat="1" applyFont="1" applyFill="1" applyBorder="1"/>
    <xf numFmtId="0" fontId="15" fillId="0" borderId="2" xfId="0" applyNumberFormat="1" applyFont="1" applyFill="1" applyBorder="1"/>
    <xf numFmtId="164" fontId="15" fillId="0" borderId="3" xfId="0" applyNumberFormat="1" applyFont="1" applyFill="1" applyBorder="1"/>
    <xf numFmtId="164" fontId="15" fillId="0" borderId="1" xfId="0" applyNumberFormat="1" applyFont="1" applyFill="1" applyBorder="1"/>
    <xf numFmtId="0" fontId="15" fillId="0" borderId="3" xfId="0" applyNumberFormat="1" applyFont="1" applyFill="1" applyBorder="1"/>
    <xf numFmtId="0" fontId="15" fillId="0" borderId="1" xfId="0" applyNumberFormat="1" applyFont="1" applyFill="1" applyBorder="1"/>
    <xf numFmtId="164" fontId="15" fillId="0" borderId="2" xfId="0" applyNumberFormat="1" applyFont="1" applyFill="1" applyBorder="1"/>
    <xf numFmtId="2" fontId="15" fillId="0" borderId="4" xfId="0" applyNumberFormat="1" applyFont="1" applyFill="1" applyBorder="1"/>
    <xf numFmtId="2" fontId="15" fillId="0" borderId="0" xfId="0" applyNumberFormat="1" applyFont="1" applyFill="1" applyBorder="1"/>
    <xf numFmtId="164" fontId="15" fillId="0" borderId="5" xfId="0" applyNumberFormat="1" applyFont="1" applyFill="1" applyBorder="1"/>
    <xf numFmtId="0" fontId="15" fillId="0" borderId="0" xfId="0" applyNumberFormat="1" applyFont="1" applyFill="1" applyBorder="1"/>
    <xf numFmtId="0" fontId="15" fillId="0" borderId="4" xfId="0" applyNumberFormat="1" applyFont="1" applyFill="1" applyBorder="1"/>
    <xf numFmtId="0" fontId="15" fillId="0" borderId="5" xfId="0" applyNumberFormat="1" applyFont="1" applyFill="1" applyBorder="1"/>
    <xf numFmtId="1" fontId="15" fillId="0" borderId="5" xfId="0" applyNumberFormat="1" applyFont="1" applyFill="1" applyBorder="1"/>
    <xf numFmtId="2" fontId="15" fillId="0" borderId="6" xfId="0" applyNumberFormat="1" applyFont="1" applyFill="1" applyBorder="1"/>
    <xf numFmtId="0" fontId="15" fillId="0" borderId="7" xfId="0" applyNumberFormat="1" applyFont="1" applyFill="1" applyBorder="1"/>
    <xf numFmtId="164" fontId="15" fillId="0" borderId="8" xfId="0" applyNumberFormat="1" applyFont="1" applyFill="1" applyBorder="1"/>
    <xf numFmtId="0" fontId="15" fillId="0" borderId="6" xfId="0" applyNumberFormat="1" applyFont="1" applyFill="1" applyBorder="1"/>
    <xf numFmtId="0" fontId="15" fillId="0" borderId="8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501650</xdr:colOff>
          <xdr:row>17</xdr:row>
          <xdr:rowOff>95250</xdr:rowOff>
        </xdr:from>
        <xdr:to>
          <xdr:col>17</xdr:col>
          <xdr:colOff>165100</xdr:colOff>
          <xdr:row>25</xdr:row>
          <xdr:rowOff>82550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336550</xdr:colOff>
          <xdr:row>26</xdr:row>
          <xdr:rowOff>57150</xdr:rowOff>
        </xdr:from>
        <xdr:to>
          <xdr:col>19</xdr:col>
          <xdr:colOff>311150</xdr:colOff>
          <xdr:row>32</xdr:row>
          <xdr:rowOff>177800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64258</xdr:colOff>
      <xdr:row>28</xdr:row>
      <xdr:rowOff>158372</xdr:rowOff>
    </xdr:from>
    <xdr:to>
      <xdr:col>5</xdr:col>
      <xdr:colOff>719667</xdr:colOff>
      <xdr:row>39</xdr:row>
      <xdr:rowOff>172733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154" t="60526" r="34176" b="7031"/>
        <a:stretch/>
      </xdr:blipFill>
      <xdr:spPr>
        <a:xfrm>
          <a:off x="64258" y="5675816"/>
          <a:ext cx="5474353" cy="2145139"/>
        </a:xfrm>
        <a:prstGeom prst="rect">
          <a:avLst/>
        </a:prstGeom>
      </xdr:spPr>
    </xdr:pic>
    <xdr:clientData/>
  </xdr:twoCellAnchor>
  <xdr:twoCellAnchor editAs="oneCell">
    <xdr:from>
      <xdr:col>0</xdr:col>
      <xdr:colOff>5418</xdr:colOff>
      <xdr:row>40</xdr:row>
      <xdr:rowOff>102808</xdr:rowOff>
    </xdr:from>
    <xdr:to>
      <xdr:col>5</xdr:col>
      <xdr:colOff>747890</xdr:colOff>
      <xdr:row>52</xdr:row>
      <xdr:rowOff>71681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563" t="60545" r="34220" b="6050"/>
        <a:stretch/>
      </xdr:blipFill>
      <xdr:spPr>
        <a:xfrm>
          <a:off x="5418" y="7934475"/>
          <a:ext cx="5561416" cy="2170206"/>
        </a:xfrm>
        <a:prstGeom prst="rect">
          <a:avLst/>
        </a:prstGeom>
      </xdr:spPr>
    </xdr:pic>
    <xdr:clientData/>
  </xdr:twoCellAnchor>
  <xdr:twoCellAnchor editAs="oneCell">
    <xdr:from>
      <xdr:col>0</xdr:col>
      <xdr:colOff>112891</xdr:colOff>
      <xdr:row>52</xdr:row>
      <xdr:rowOff>166309</xdr:rowOff>
    </xdr:from>
    <xdr:to>
      <xdr:col>5</xdr:col>
      <xdr:colOff>304598</xdr:colOff>
      <xdr:row>64</xdr:row>
      <xdr:rowOff>39310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7911" t="63720" r="35954" b="7526"/>
        <a:stretch/>
      </xdr:blipFill>
      <xdr:spPr>
        <a:xfrm>
          <a:off x="112891" y="10199309"/>
          <a:ext cx="5010651" cy="2074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10-19%2007-37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`Отчёт"/>
      <sheetName val="Справка"/>
      <sheetName val="Справка 2"/>
      <sheetName val="2016-10-19 07-37-04"/>
    </sheetNames>
    <sheetDataSet>
      <sheetData sheetId="0">
        <row r="3">
          <cell r="C3" t="str">
            <v>E:\Toktaev\Analytic 3\Projects\Водка3\.chromatograms\2016-10-19 21-37-04 0070.chrx</v>
          </cell>
        </row>
        <row r="34">
          <cell r="B34" t="str">
            <v>2016-10-19  06:25:02</v>
          </cell>
          <cell r="C34">
            <v>1</v>
          </cell>
          <cell r="E34">
            <v>1.2863865539696708</v>
          </cell>
        </row>
        <row r="35">
          <cell r="B35" t="str">
            <v>2016-10-19  06:47:26</v>
          </cell>
          <cell r="C35">
            <v>1</v>
          </cell>
          <cell r="E35">
            <v>1.1017024297211211</v>
          </cell>
        </row>
        <row r="36">
          <cell r="B36" t="str">
            <v>2016-10-19  08:17:18</v>
          </cell>
          <cell r="C36">
            <v>1</v>
          </cell>
          <cell r="E36">
            <v>3.5230719439239269</v>
          </cell>
        </row>
        <row r="37">
          <cell r="B37" t="str">
            <v>2016-10-19  08:39:53</v>
          </cell>
          <cell r="C37">
            <v>1</v>
          </cell>
          <cell r="E37">
            <v>3.5191403443188123</v>
          </cell>
        </row>
        <row r="38">
          <cell r="B38" t="str">
            <v>2016-10-19  09:25:00</v>
          </cell>
          <cell r="C38">
            <v>1</v>
          </cell>
          <cell r="E38">
            <v>7.7537237562839509</v>
          </cell>
        </row>
        <row r="39">
          <cell r="B39" t="str">
            <v>2016-10-19  10:08:13</v>
          </cell>
          <cell r="C39">
            <v>1</v>
          </cell>
          <cell r="E39">
            <v>7.4099734139134119</v>
          </cell>
        </row>
        <row r="40">
          <cell r="B40" t="str">
            <v>2016-10-19  06:25:02</v>
          </cell>
          <cell r="C40">
            <v>1</v>
          </cell>
          <cell r="E40">
            <v>1.1122083523161714</v>
          </cell>
        </row>
        <row r="41">
          <cell r="B41" t="str">
            <v>2016-10-19  06:47:26</v>
          </cell>
          <cell r="C41">
            <v>1</v>
          </cell>
          <cell r="E41">
            <v>1.0374883570770388</v>
          </cell>
        </row>
        <row r="42">
          <cell r="B42" t="str">
            <v>2016-10-19  08:17:18</v>
          </cell>
          <cell r="C42">
            <v>1</v>
          </cell>
          <cell r="E42">
            <v>3.823395350874879</v>
          </cell>
        </row>
        <row r="43">
          <cell r="B43" t="str">
            <v>2016-10-19  08:39:53</v>
          </cell>
          <cell r="C43">
            <v>1</v>
          </cell>
          <cell r="E43">
            <v>3.8603901310342326</v>
          </cell>
        </row>
        <row r="44">
          <cell r="B44" t="str">
            <v>2016-10-19  09:25:00</v>
          </cell>
          <cell r="C44">
            <v>1</v>
          </cell>
          <cell r="E44">
            <v>8.53131931254355</v>
          </cell>
        </row>
        <row r="45">
          <cell r="B45" t="str">
            <v>2016-10-19  10:08:13</v>
          </cell>
          <cell r="C45">
            <v>1</v>
          </cell>
          <cell r="E45">
            <v>8.2104517274095574</v>
          </cell>
        </row>
        <row r="46">
          <cell r="B46" t="str">
            <v>2016-10-19  06:25:02</v>
          </cell>
          <cell r="C46">
            <v>1</v>
          </cell>
          <cell r="E46">
            <v>1.0822050630267188</v>
          </cell>
        </row>
        <row r="47">
          <cell r="B47" t="str">
            <v>2016-10-19  06:47:26</v>
          </cell>
          <cell r="C47">
            <v>1</v>
          </cell>
          <cell r="E47">
            <v>1.0596716756929827</v>
          </cell>
        </row>
        <row r="48">
          <cell r="B48" t="str">
            <v>2016-10-19  08:17:18</v>
          </cell>
          <cell r="C48">
            <v>1</v>
          </cell>
          <cell r="E48">
            <v>4.7400264360825695</v>
          </cell>
        </row>
        <row r="49">
          <cell r="B49" t="str">
            <v>2016-10-19  08:39:53</v>
          </cell>
          <cell r="C49">
            <v>1</v>
          </cell>
          <cell r="E49">
            <v>4.8592898237943061</v>
          </cell>
        </row>
        <row r="50">
          <cell r="B50" t="str">
            <v>2016-10-19  09:25:00</v>
          </cell>
          <cell r="C50">
            <v>1</v>
          </cell>
          <cell r="E50">
            <v>10.760277306316702</v>
          </cell>
        </row>
        <row r="51">
          <cell r="B51" t="str">
            <v>2016-10-19  10:08:13</v>
          </cell>
          <cell r="C51">
            <v>1</v>
          </cell>
          <cell r="E51">
            <v>10.157244060512504</v>
          </cell>
        </row>
        <row r="52">
          <cell r="B52" t="str">
            <v>2016-10-19  06:25:02</v>
          </cell>
          <cell r="C52">
            <v>1</v>
          </cell>
          <cell r="E52">
            <v>12.418425556688014</v>
          </cell>
        </row>
        <row r="53">
          <cell r="E53">
            <v>11.165708481508323</v>
          </cell>
        </row>
        <row r="54">
          <cell r="E54">
            <v>38.990890986386745</v>
          </cell>
        </row>
        <row r="55">
          <cell r="E55">
            <v>38.858430615845293</v>
          </cell>
        </row>
        <row r="56">
          <cell r="E56">
            <v>85.768842735263263</v>
          </cell>
        </row>
        <row r="57">
          <cell r="E57">
            <v>80.78859374927741</v>
          </cell>
        </row>
        <row r="58">
          <cell r="E58">
            <v>1.6105525085626238</v>
          </cell>
        </row>
        <row r="59">
          <cell r="E59">
            <v>1.5067833586650186</v>
          </cell>
        </row>
        <row r="60">
          <cell r="E60">
            <v>5.5368276269885008</v>
          </cell>
        </row>
        <row r="61">
          <cell r="E61">
            <v>5.421027988110775</v>
          </cell>
        </row>
        <row r="62">
          <cell r="E62">
            <v>12.154847948277284</v>
          </cell>
        </row>
        <row r="63">
          <cell r="E63">
            <v>11.370992364393038</v>
          </cell>
        </row>
        <row r="64">
          <cell r="E64">
            <v>406400.39844577009</v>
          </cell>
        </row>
        <row r="65">
          <cell r="E65">
            <v>395576.04480347643</v>
          </cell>
        </row>
        <row r="66">
          <cell r="E66">
            <v>361676.12436530617</v>
          </cell>
        </row>
        <row r="67">
          <cell r="E67">
            <v>357158.67142600025</v>
          </cell>
        </row>
        <row r="68">
          <cell r="E68">
            <v>411832.17687909992</v>
          </cell>
        </row>
        <row r="69">
          <cell r="E69">
            <v>388317.09495806723</v>
          </cell>
        </row>
        <row r="70">
          <cell r="E70">
            <v>1.4553463668639364</v>
          </cell>
        </row>
        <row r="71">
          <cell r="E71">
            <v>1.3238861112419951</v>
          </cell>
        </row>
        <row r="72">
          <cell r="E72">
            <v>6.5455005886682498</v>
          </cell>
        </row>
        <row r="73">
          <cell r="E73">
            <v>6.4205125074577269</v>
          </cell>
        </row>
        <row r="74">
          <cell r="E74">
            <v>15.062212461293072</v>
          </cell>
        </row>
        <row r="75">
          <cell r="E75">
            <v>14.242588683026149</v>
          </cell>
        </row>
        <row r="76">
          <cell r="E76">
            <v>1.7961200056995767</v>
          </cell>
        </row>
        <row r="77">
          <cell r="E77">
            <v>1.6907032670894999</v>
          </cell>
        </row>
        <row r="78">
          <cell r="E78">
            <v>8.0992492992938221</v>
          </cell>
        </row>
        <row r="79">
          <cell r="E79">
            <v>8.0064237844705701</v>
          </cell>
        </row>
        <row r="80">
          <cell r="E80">
            <v>18.656557845727718</v>
          </cell>
        </row>
        <row r="81">
          <cell r="E81">
            <v>17.38563509382708</v>
          </cell>
        </row>
        <row r="82">
          <cell r="E82">
            <v>1.6609134254718938</v>
          </cell>
        </row>
        <row r="83">
          <cell r="E83">
            <v>1.5622948444512739</v>
          </cell>
        </row>
        <row r="84">
          <cell r="E84">
            <v>7.3254347342880939</v>
          </cell>
        </row>
        <row r="85">
          <cell r="E85">
            <v>7.2167409353417087</v>
          </cell>
        </row>
        <row r="86">
          <cell r="E86">
            <v>16.953129444684144</v>
          </cell>
        </row>
        <row r="87">
          <cell r="E87">
            <v>15.903568596271846</v>
          </cell>
        </row>
        <row r="88">
          <cell r="E88">
            <v>1.8333496850721258</v>
          </cell>
        </row>
        <row r="89">
          <cell r="E89">
            <v>1.8063849655473851</v>
          </cell>
        </row>
        <row r="90">
          <cell r="E90">
            <v>8.2837736796866963</v>
          </cell>
        </row>
        <row r="91">
          <cell r="E91">
            <v>8.1203997807059434</v>
          </cell>
        </row>
        <row r="92">
          <cell r="E92">
            <v>19.131999518242882</v>
          </cell>
        </row>
        <row r="93">
          <cell r="E93">
            <v>17.989560819612745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0"/>
  <sheetViews>
    <sheetView tabSelected="1" zoomScale="60" zoomScaleNormal="60" workbookViewId="0">
      <selection activeCell="U28" sqref="U28"/>
    </sheetView>
  </sheetViews>
  <sheetFormatPr defaultRowHeight="14.5" x14ac:dyDescent="0.35"/>
  <cols>
    <col min="1" max="1" width="20.6328125" customWidth="1"/>
    <col min="2" max="2" width="19.36328125" customWidth="1"/>
    <col min="3" max="3" width="14.90625" style="2" customWidth="1"/>
    <col min="4" max="4" width="9.6328125" customWidth="1"/>
    <col min="5" max="5" width="11.453125" style="2" customWidth="1"/>
    <col min="6" max="6" width="12" customWidth="1"/>
    <col min="7" max="7" width="12.453125" customWidth="1"/>
    <col min="12" max="12" width="11.08984375" style="2" customWidth="1"/>
    <col min="15" max="16" width="8.7265625" style="2"/>
    <col min="18" max="18" width="8.7265625" style="2"/>
  </cols>
  <sheetData>
    <row r="1" spans="1:30" s="2" customFormat="1" ht="15.5" x14ac:dyDescent="0.35">
      <c r="A1" s="2" t="s">
        <v>11</v>
      </c>
      <c r="B1" s="10" t="str">
        <f>'[1]`Отчёт'!$C$3</f>
        <v>E:\Toktaev\Analytic 3\Projects\Водка3\.chromatograms\2016-10-19 21-37-04 0070.chrx</v>
      </c>
      <c r="C1" s="10"/>
    </row>
    <row r="2" spans="1:30" s="2" customFormat="1" ht="15.5" x14ac:dyDescent="0.35">
      <c r="B2" s="10"/>
      <c r="C2" s="1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pans="1:30" s="2" customFormat="1" ht="15.5" x14ac:dyDescent="0.35">
      <c r="B3" s="10"/>
      <c r="C3" s="1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</row>
    <row r="4" spans="1:30" s="2" customFormat="1" ht="18.5" x14ac:dyDescent="0.45">
      <c r="B4" s="33"/>
      <c r="C4" s="55" t="s">
        <v>39</v>
      </c>
      <c r="E4" s="55" t="s">
        <v>40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</row>
    <row r="5" spans="1:30" ht="15.5" x14ac:dyDescent="0.35">
      <c r="A5" s="10" t="s">
        <v>0</v>
      </c>
      <c r="B5" s="2" t="s">
        <v>0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1:30" ht="15.5" x14ac:dyDescent="0.35">
      <c r="A6" s="11" t="s">
        <v>1</v>
      </c>
      <c r="B6" s="2" t="s">
        <v>1</v>
      </c>
      <c r="C6" s="54">
        <f>I21</f>
        <v>1.287688683746196</v>
      </c>
      <c r="E6" s="54">
        <f>K21</f>
        <v>1.6005116387841238</v>
      </c>
      <c r="F6" s="63">
        <f>G6*0.4</f>
        <v>0.9</v>
      </c>
      <c r="G6" s="64">
        <v>2.25</v>
      </c>
      <c r="H6" s="65">
        <f>'[1]`Отчёт'!$E$34</f>
        <v>1.2863865539696708</v>
      </c>
      <c r="I6" s="63">
        <f>J6*0.4</f>
        <v>0.9</v>
      </c>
      <c r="J6" s="64">
        <f>G6</f>
        <v>2.25</v>
      </c>
      <c r="K6" s="65">
        <f>'[1]`Отчёт'!$E$35</f>
        <v>1.1017024297211211</v>
      </c>
      <c r="L6" s="66"/>
      <c r="M6" s="64">
        <v>12.25</v>
      </c>
      <c r="N6" s="65">
        <f>'[1]`Отчёт'!$E$36</f>
        <v>3.5230719439239269</v>
      </c>
      <c r="O6" s="66"/>
      <c r="P6" s="64">
        <f>M6</f>
        <v>12.25</v>
      </c>
      <c r="Q6" s="67"/>
      <c r="R6" s="68"/>
      <c r="S6" s="69">
        <f>'[1]`Отчёт'!$E$37</f>
        <v>3.5191403443188123</v>
      </c>
      <c r="T6" s="67">
        <v>24.25</v>
      </c>
      <c r="U6" s="68"/>
      <c r="V6" s="69">
        <f>'[1]`Отчёт'!$E$38</f>
        <v>7.7537237562839509</v>
      </c>
      <c r="W6" s="67">
        <f>T6</f>
        <v>24.25</v>
      </c>
      <c r="X6" s="60"/>
      <c r="Y6" s="60"/>
      <c r="Z6" s="60"/>
      <c r="AA6" s="60"/>
      <c r="AB6" s="60"/>
      <c r="AC6" s="60"/>
      <c r="AD6" s="60"/>
    </row>
    <row r="7" spans="1:30" ht="15.5" x14ac:dyDescent="0.35">
      <c r="A7" s="11" t="s">
        <v>2</v>
      </c>
      <c r="B7" s="2" t="s">
        <v>2</v>
      </c>
      <c r="C7" s="54">
        <f>I27</f>
        <v>1.1122956944525855</v>
      </c>
      <c r="E7" s="54">
        <f>K27</f>
        <v>1.3822683228584793</v>
      </c>
      <c r="F7" s="70">
        <f t="shared" ref="F7:F15" si="0">G7*0.4</f>
        <v>0.91999999999999993</v>
      </c>
      <c r="G7" s="71">
        <v>2.2999999999999998</v>
      </c>
      <c r="H7" s="72">
        <f>'[1]`Отчёт'!$E$40</f>
        <v>1.1122083523161714</v>
      </c>
      <c r="I7" s="70">
        <f t="shared" ref="I7:I15" si="1">J7*0.4</f>
        <v>0.91999999999999993</v>
      </c>
      <c r="J7" s="73">
        <f t="shared" ref="J7:J15" si="2">G7</f>
        <v>2.2999999999999998</v>
      </c>
      <c r="K7" s="72">
        <f>'[1]`Отчёт'!$E$41</f>
        <v>1.0374883570770388</v>
      </c>
      <c r="L7" s="74"/>
      <c r="M7" s="73">
        <v>11.5</v>
      </c>
      <c r="N7" s="75"/>
      <c r="O7" s="74"/>
      <c r="P7" s="73">
        <f t="shared" ref="P7:P15" si="3">M7</f>
        <v>11.5</v>
      </c>
      <c r="Q7" s="75"/>
      <c r="R7" s="74"/>
      <c r="S7" s="73"/>
      <c r="T7" s="75">
        <v>23</v>
      </c>
      <c r="U7" s="74"/>
      <c r="V7" s="73"/>
      <c r="W7" s="75">
        <f t="shared" ref="W7:W15" si="4">T7</f>
        <v>23</v>
      </c>
      <c r="X7" s="60"/>
      <c r="Y7" s="60"/>
      <c r="Z7" s="60"/>
      <c r="AA7" s="60"/>
      <c r="AB7" s="60"/>
      <c r="AC7" s="60"/>
      <c r="AD7" s="60"/>
    </row>
    <row r="8" spans="1:30" ht="15.5" x14ac:dyDescent="0.35">
      <c r="A8" s="11" t="s">
        <v>3</v>
      </c>
      <c r="B8" s="2" t="s">
        <v>3</v>
      </c>
      <c r="C8" s="54">
        <f>I33</f>
        <v>0.87301922651258179</v>
      </c>
      <c r="E8" s="54">
        <f>K33</f>
        <v>1.0854283769774908</v>
      </c>
      <c r="F8" s="70">
        <f t="shared" si="0"/>
        <v>0.9</v>
      </c>
      <c r="G8" s="73">
        <v>2.25</v>
      </c>
      <c r="H8" s="72">
        <f>'[1]`Отчёт'!$E$46</f>
        <v>1.0822050630267188</v>
      </c>
      <c r="I8" s="70">
        <f t="shared" si="1"/>
        <v>0.9</v>
      </c>
      <c r="J8" s="73">
        <f t="shared" si="2"/>
        <v>2.25</v>
      </c>
      <c r="K8" s="72">
        <f>'[1]`Отчёт'!$E$47</f>
        <v>1.0596716756929827</v>
      </c>
      <c r="L8" s="74"/>
      <c r="M8" s="73">
        <v>11.25</v>
      </c>
      <c r="N8" s="75"/>
      <c r="O8" s="74"/>
      <c r="P8" s="73">
        <f t="shared" si="3"/>
        <v>11.25</v>
      </c>
      <c r="Q8" s="75"/>
      <c r="R8" s="74"/>
      <c r="S8" s="73"/>
      <c r="T8" s="75">
        <v>22.5</v>
      </c>
      <c r="U8" s="74"/>
      <c r="V8" s="73"/>
      <c r="W8" s="75">
        <f t="shared" si="4"/>
        <v>22.5</v>
      </c>
      <c r="X8" s="60"/>
      <c r="Y8" s="60"/>
      <c r="Z8" s="60"/>
      <c r="AA8" s="60"/>
      <c r="AB8" s="60"/>
      <c r="AC8" s="60"/>
      <c r="AD8" s="60"/>
    </row>
    <row r="9" spans="1:30" ht="15.5" x14ac:dyDescent="0.35">
      <c r="A9" s="11" t="s">
        <v>4</v>
      </c>
      <c r="B9" s="2" t="s">
        <v>4</v>
      </c>
      <c r="C9" s="54">
        <f>I39</f>
        <v>1.0139712640342209</v>
      </c>
      <c r="E9" s="54">
        <f>K39</f>
        <v>1.260605997372358</v>
      </c>
      <c r="F9" s="70">
        <f t="shared" si="0"/>
        <v>10.3</v>
      </c>
      <c r="G9" s="73">
        <v>25.75</v>
      </c>
      <c r="H9" s="72">
        <f>'[1]`Отчёт'!$E$52</f>
        <v>12.418425556688014</v>
      </c>
      <c r="I9" s="70">
        <f t="shared" si="1"/>
        <v>10.3</v>
      </c>
      <c r="J9" s="73">
        <f t="shared" si="2"/>
        <v>25.75</v>
      </c>
      <c r="K9" s="72">
        <f>'[1]`Отчёт'!$E$53</f>
        <v>11.165708481508323</v>
      </c>
      <c r="L9" s="74"/>
      <c r="M9" s="73">
        <v>107</v>
      </c>
      <c r="N9" s="75"/>
      <c r="O9" s="74"/>
      <c r="P9" s="73">
        <f t="shared" si="3"/>
        <v>107</v>
      </c>
      <c r="Q9" s="75"/>
      <c r="R9" s="74"/>
      <c r="S9" s="73"/>
      <c r="T9" s="75">
        <v>208</v>
      </c>
      <c r="U9" s="74"/>
      <c r="V9" s="73"/>
      <c r="W9" s="75">
        <f t="shared" si="4"/>
        <v>208</v>
      </c>
      <c r="X9" s="60"/>
      <c r="Y9" s="60"/>
      <c r="Z9" s="60"/>
      <c r="AA9" s="60"/>
      <c r="AB9" s="60"/>
      <c r="AC9" s="60"/>
      <c r="AD9" s="60"/>
    </row>
    <row r="10" spans="1:30" ht="15.5" x14ac:dyDescent="0.35">
      <c r="A10" s="11" t="s">
        <v>5</v>
      </c>
      <c r="B10" s="2" t="s">
        <v>5</v>
      </c>
      <c r="C10" s="54">
        <f>I45</f>
        <v>0.72930776237787887</v>
      </c>
      <c r="E10" s="54">
        <f>K45</f>
        <v>0.90728493675508504</v>
      </c>
      <c r="F10" s="70">
        <f t="shared" si="0"/>
        <v>1.1400000000000001</v>
      </c>
      <c r="G10" s="73">
        <v>2.85</v>
      </c>
      <c r="H10" s="72">
        <f>'[1]`Отчёт'!$E$58</f>
        <v>1.6105525085626238</v>
      </c>
      <c r="I10" s="70">
        <f t="shared" si="1"/>
        <v>1.1400000000000001</v>
      </c>
      <c r="J10" s="73">
        <f t="shared" si="2"/>
        <v>2.85</v>
      </c>
      <c r="K10" s="72">
        <f>'[1]`Отчёт'!$E$59</f>
        <v>1.5067833586650186</v>
      </c>
      <c r="L10" s="74"/>
      <c r="M10" s="73">
        <v>11</v>
      </c>
      <c r="N10" s="75"/>
      <c r="O10" s="74"/>
      <c r="P10" s="73">
        <f t="shared" si="3"/>
        <v>11</v>
      </c>
      <c r="Q10" s="75"/>
      <c r="R10" s="74"/>
      <c r="S10" s="73"/>
      <c r="T10" s="75">
        <v>21</v>
      </c>
      <c r="U10" s="74"/>
      <c r="V10" s="73"/>
      <c r="W10" s="75">
        <f t="shared" si="4"/>
        <v>21</v>
      </c>
      <c r="X10" s="60"/>
      <c r="Y10" s="60"/>
      <c r="Z10" s="60"/>
      <c r="AA10" s="60"/>
      <c r="AB10" s="60"/>
      <c r="AC10" s="60"/>
      <c r="AD10" s="60"/>
    </row>
    <row r="11" spans="1:30" ht="15.5" x14ac:dyDescent="0.35">
      <c r="A11" s="11" t="s">
        <v>6</v>
      </c>
      <c r="B11" s="2" t="s">
        <v>6</v>
      </c>
      <c r="C11" s="54">
        <f>I51</f>
        <v>0</v>
      </c>
      <c r="E11" s="54">
        <f>K51</f>
        <v>1</v>
      </c>
      <c r="F11" s="70"/>
      <c r="G11" s="73">
        <v>789270</v>
      </c>
      <c r="H11" s="72">
        <f>'[1]`Отчёт'!$E$34</f>
        <v>1.2863865539696708</v>
      </c>
      <c r="I11" s="70"/>
      <c r="J11" s="73">
        <f t="shared" si="2"/>
        <v>789270</v>
      </c>
      <c r="K11" s="76">
        <f>'[1]`Отчёт'!$E$65</f>
        <v>395576.04480347643</v>
      </c>
      <c r="L11" s="74"/>
      <c r="M11" s="73">
        <v>789270</v>
      </c>
      <c r="N11" s="75"/>
      <c r="O11" s="74"/>
      <c r="P11" s="73">
        <f t="shared" si="3"/>
        <v>789270</v>
      </c>
      <c r="Q11" s="75"/>
      <c r="R11" s="74"/>
      <c r="S11" s="73"/>
      <c r="T11" s="75">
        <v>789270</v>
      </c>
      <c r="U11" s="74"/>
      <c r="V11" s="73"/>
      <c r="W11" s="75">
        <f t="shared" si="4"/>
        <v>789270</v>
      </c>
      <c r="X11" s="60"/>
      <c r="Y11" s="60"/>
      <c r="Z11" s="60"/>
      <c r="AA11" s="60"/>
      <c r="AB11" s="60"/>
      <c r="AC11" s="60"/>
      <c r="AD11" s="60"/>
    </row>
    <row r="12" spans="1:30" ht="15.5" x14ac:dyDescent="0.35">
      <c r="A12" s="11" t="s">
        <v>7</v>
      </c>
      <c r="B12" s="2" t="s">
        <v>7</v>
      </c>
      <c r="C12" s="54">
        <f>I57</f>
        <v>0.55736678986030441</v>
      </c>
      <c r="E12" s="54">
        <f>K57</f>
        <v>0.69418506399239055</v>
      </c>
      <c r="F12" s="70">
        <f t="shared" si="0"/>
        <v>0.8</v>
      </c>
      <c r="G12" s="71">
        <v>2</v>
      </c>
      <c r="H12" s="72">
        <f>'[1]`Отчёт'!$E$34</f>
        <v>1.2863865539696708</v>
      </c>
      <c r="I12" s="70">
        <f t="shared" si="1"/>
        <v>0.8</v>
      </c>
      <c r="J12" s="73">
        <f t="shared" si="2"/>
        <v>2</v>
      </c>
      <c r="K12" s="72">
        <f>'[1]`Отчёт'!$E$71</f>
        <v>1.3238861112419951</v>
      </c>
      <c r="L12" s="74"/>
      <c r="M12" s="73">
        <v>10</v>
      </c>
      <c r="N12" s="75"/>
      <c r="O12" s="74"/>
      <c r="P12" s="73">
        <f t="shared" si="3"/>
        <v>10</v>
      </c>
      <c r="Q12" s="75"/>
      <c r="R12" s="74"/>
      <c r="S12" s="73"/>
      <c r="T12" s="75">
        <v>20</v>
      </c>
      <c r="U12" s="74"/>
      <c r="V12" s="73"/>
      <c r="W12" s="75">
        <f t="shared" si="4"/>
        <v>20</v>
      </c>
      <c r="X12" s="60"/>
      <c r="Y12" s="60"/>
      <c r="Z12" s="60"/>
      <c r="AA12" s="60"/>
      <c r="AB12" s="60"/>
      <c r="AC12" s="60"/>
      <c r="AD12" s="60"/>
    </row>
    <row r="13" spans="1:30" ht="15.5" x14ac:dyDescent="0.35">
      <c r="A13" s="11" t="s">
        <v>8</v>
      </c>
      <c r="B13" s="2" t="s">
        <v>8</v>
      </c>
      <c r="C13" s="54">
        <f>I63</f>
        <v>0.2753608091623107</v>
      </c>
      <c r="E13" s="54">
        <f>K63</f>
        <v>0.34082599156400661</v>
      </c>
      <c r="F13" s="70">
        <f t="shared" si="0"/>
        <v>0.8</v>
      </c>
      <c r="G13" s="71">
        <v>2</v>
      </c>
      <c r="H13" s="72">
        <f>'[1]`Отчёт'!$E$34</f>
        <v>1.2863865539696708</v>
      </c>
      <c r="I13" s="70">
        <f t="shared" si="1"/>
        <v>0.8</v>
      </c>
      <c r="J13" s="73">
        <f t="shared" si="2"/>
        <v>2</v>
      </c>
      <c r="K13" s="72">
        <f>'[1]`Отчёт'!$E$77</f>
        <v>1.6907032670894999</v>
      </c>
      <c r="L13" s="74"/>
      <c r="M13" s="73">
        <v>10</v>
      </c>
      <c r="N13" s="75"/>
      <c r="O13" s="74"/>
      <c r="P13" s="73">
        <f t="shared" si="3"/>
        <v>10</v>
      </c>
      <c r="Q13" s="75"/>
      <c r="R13" s="74"/>
      <c r="S13" s="73"/>
      <c r="T13" s="75">
        <v>20</v>
      </c>
      <c r="U13" s="74"/>
      <c r="V13" s="73"/>
      <c r="W13" s="75">
        <f t="shared" si="4"/>
        <v>20</v>
      </c>
      <c r="X13" s="60"/>
      <c r="Y13" s="60"/>
      <c r="Z13" s="60"/>
      <c r="AA13" s="60"/>
      <c r="AB13" s="60"/>
      <c r="AC13" s="60"/>
      <c r="AD13" s="60"/>
    </row>
    <row r="14" spans="1:30" ht="15.5" x14ac:dyDescent="0.35">
      <c r="A14" s="11" t="s">
        <v>9</v>
      </c>
      <c r="B14" s="2" t="s">
        <v>9</v>
      </c>
      <c r="C14" s="54">
        <f>I69</f>
        <v>0.50196743099512953</v>
      </c>
      <c r="E14" s="54">
        <f>K69</f>
        <v>0.62523323597164304</v>
      </c>
      <c r="F14" s="70">
        <f t="shared" si="0"/>
        <v>0.81</v>
      </c>
      <c r="G14" s="73">
        <v>2.0249999999999999</v>
      </c>
      <c r="H14" s="72">
        <f>'[1]`Отчёт'!$E$34</f>
        <v>1.2863865539696708</v>
      </c>
      <c r="I14" s="70">
        <f t="shared" si="1"/>
        <v>0.81</v>
      </c>
      <c r="J14" s="73">
        <f t="shared" si="2"/>
        <v>2.0249999999999999</v>
      </c>
      <c r="K14" s="72">
        <f>'[1]`Отчёт'!$E$83</f>
        <v>1.5622948444512739</v>
      </c>
      <c r="L14" s="74"/>
      <c r="M14" s="73">
        <v>10</v>
      </c>
      <c r="N14" s="75"/>
      <c r="O14" s="74"/>
      <c r="P14" s="73">
        <f t="shared" si="3"/>
        <v>10</v>
      </c>
      <c r="Q14" s="75"/>
      <c r="R14" s="74"/>
      <c r="S14" s="73"/>
      <c r="T14" s="75">
        <v>20.25</v>
      </c>
      <c r="U14" s="74"/>
      <c r="V14" s="73"/>
      <c r="W14" s="75">
        <f t="shared" si="4"/>
        <v>20.25</v>
      </c>
      <c r="X14" s="60"/>
      <c r="Y14" s="60"/>
      <c r="Z14" s="60"/>
      <c r="AA14" s="60"/>
      <c r="AB14" s="60"/>
      <c r="AC14" s="60"/>
      <c r="AD14" s="60"/>
    </row>
    <row r="15" spans="1:30" ht="15.5" x14ac:dyDescent="0.35">
      <c r="A15" s="11" t="s">
        <v>10</v>
      </c>
      <c r="B15" s="2" t="s">
        <v>10</v>
      </c>
      <c r="C15" s="54">
        <f>I75</f>
        <v>0.44442717362918061</v>
      </c>
      <c r="E15" s="54">
        <f>K75</f>
        <v>0.55355658213502379</v>
      </c>
      <c r="F15" s="77">
        <f t="shared" si="0"/>
        <v>0.81</v>
      </c>
      <c r="G15" s="78">
        <v>2.0249999999999999</v>
      </c>
      <c r="H15" s="79">
        <f>'[1]`Отчёт'!$E$34</f>
        <v>1.2863865539696708</v>
      </c>
      <c r="I15" s="77">
        <f t="shared" si="1"/>
        <v>0.81</v>
      </c>
      <c r="J15" s="78">
        <f t="shared" si="2"/>
        <v>2.0249999999999999</v>
      </c>
      <c r="K15" s="79">
        <f>'[1]`Отчёт'!$E$89</f>
        <v>1.8063849655473851</v>
      </c>
      <c r="L15" s="80"/>
      <c r="M15" s="78">
        <v>10</v>
      </c>
      <c r="N15" s="81"/>
      <c r="O15" s="80"/>
      <c r="P15" s="78">
        <f t="shared" si="3"/>
        <v>10</v>
      </c>
      <c r="Q15" s="81"/>
      <c r="R15" s="80"/>
      <c r="S15" s="78"/>
      <c r="T15" s="81">
        <v>20.25</v>
      </c>
      <c r="U15" s="80"/>
      <c r="V15" s="78"/>
      <c r="W15" s="81">
        <f t="shared" si="4"/>
        <v>20.25</v>
      </c>
      <c r="X15" s="60"/>
      <c r="Y15" s="60"/>
      <c r="Z15" s="60"/>
      <c r="AA15" s="60"/>
      <c r="AB15" s="60"/>
      <c r="AC15" s="60"/>
      <c r="AD15" s="60"/>
    </row>
    <row r="16" spans="1:30" s="2" customFormat="1" ht="15.5" x14ac:dyDescent="0.35">
      <c r="A16" s="1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/>
      <c r="V16" s="60"/>
      <c r="W16" s="60"/>
      <c r="X16" s="60"/>
      <c r="Y16" s="60"/>
      <c r="Z16" s="60"/>
      <c r="AA16" s="60"/>
      <c r="AB16" s="60"/>
      <c r="AC16" s="60"/>
      <c r="AD16" s="60"/>
    </row>
    <row r="17" spans="1:30" x14ac:dyDescent="0.35">
      <c r="B17" s="4"/>
      <c r="C17" s="4"/>
      <c r="D17" s="4"/>
      <c r="E17" s="4"/>
      <c r="F17" s="62"/>
      <c r="G17" s="62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</row>
    <row r="18" spans="1:30" ht="18.5" x14ac:dyDescent="0.35">
      <c r="A18" s="32" t="s">
        <v>24</v>
      </c>
      <c r="B18" s="4"/>
      <c r="C18" s="4"/>
      <c r="D18" s="6"/>
      <c r="E18" s="6"/>
      <c r="F18" s="6"/>
      <c r="G18" s="6"/>
      <c r="L18"/>
      <c r="P18"/>
    </row>
    <row r="19" spans="1:30" s="2" customFormat="1" x14ac:dyDescent="0.35">
      <c r="A19" s="4" t="s">
        <v>0</v>
      </c>
      <c r="B19" s="34" t="s">
        <v>25</v>
      </c>
      <c r="C19" s="34" t="s">
        <v>38</v>
      </c>
      <c r="D19" s="34" t="s">
        <v>26</v>
      </c>
      <c r="E19" s="34" t="s">
        <v>35</v>
      </c>
      <c r="F19" s="34" t="s">
        <v>35</v>
      </c>
      <c r="G19" s="34" t="s">
        <v>27</v>
      </c>
      <c r="I19" s="34" t="s">
        <v>39</v>
      </c>
      <c r="K19" s="34" t="s">
        <v>40</v>
      </c>
      <c r="L19" s="34" t="s">
        <v>42</v>
      </c>
    </row>
    <row r="20" spans="1:30" x14ac:dyDescent="0.35">
      <c r="E20" s="35" t="s">
        <v>36</v>
      </c>
      <c r="F20" s="35" t="s">
        <v>16</v>
      </c>
      <c r="L20"/>
      <c r="P20"/>
    </row>
    <row r="21" spans="1:30" x14ac:dyDescent="0.35">
      <c r="A21" s="36" t="s">
        <v>1</v>
      </c>
      <c r="B21" s="37" t="str">
        <f>'[1]`Отчёт'!$B34</f>
        <v>2016-10-19  06:25:02</v>
      </c>
      <c r="C21" s="38" t="s">
        <v>15</v>
      </c>
      <c r="D21" s="39">
        <f>'[1]`Отчёт'!$C34</f>
        <v>1</v>
      </c>
      <c r="E21" s="39">
        <f>F21*0.4</f>
        <v>0.9</v>
      </c>
      <c r="F21" s="39">
        <f>G6</f>
        <v>2.25</v>
      </c>
      <c r="G21" s="40">
        <f>'[1]`Отчёт'!$E34</f>
        <v>1.2863865539696708</v>
      </c>
      <c r="I21" s="54">
        <f>((E21*G21)+(E22*G22)+(E23*G23)+(E24*G24)+(E25*G25)+(E26*G26))/(G21*G21+G22*G22+G23*G23+G24*G24+G25*G25+G26*G26)</f>
        <v>1.287688683746196</v>
      </c>
      <c r="K21" s="54">
        <f>(F21*G21/G$51+F22*G22/G$52+F23*G23/G$53+F24*G24/G$54+F25*G25/G$55+F26*G26/G$56)/((G21/G$51)^2+(G22/G$52)^2+(G23/G$53)^2+(G24/G$54)^2+(G25/G$55)^2+(G26/G$56)^2)/789270</f>
        <v>1.6005116387841238</v>
      </c>
      <c r="L21" s="54">
        <f>(F25*(G25/G55)+F26*(G26/G55))/(789270*((G25/G55)^2+(G26/G56)^2))</f>
        <v>1.574278356369762</v>
      </c>
      <c r="P21"/>
    </row>
    <row r="22" spans="1:30" x14ac:dyDescent="0.35">
      <c r="A22" s="41" t="s">
        <v>29</v>
      </c>
      <c r="B22" s="8" t="str">
        <f>'[1]`Отчёт'!$B35</f>
        <v>2016-10-19  06:47:26</v>
      </c>
      <c r="C22" s="35" t="s">
        <v>37</v>
      </c>
      <c r="D22" s="9">
        <f>'[1]`Отчёт'!$C35</f>
        <v>1</v>
      </c>
      <c r="E22" s="9">
        <f t="shared" ref="E22:E80" si="5">F22*0.4</f>
        <v>0.9</v>
      </c>
      <c r="F22" s="9">
        <f>G6</f>
        <v>2.25</v>
      </c>
      <c r="G22" s="42">
        <f>'[1]`Отчёт'!$E35</f>
        <v>1.1017024297211211</v>
      </c>
      <c r="L22"/>
      <c r="P22"/>
    </row>
    <row r="23" spans="1:30" x14ac:dyDescent="0.35">
      <c r="A23" s="41" t="s">
        <v>29</v>
      </c>
      <c r="B23" s="8" t="str">
        <f>'[1]`Отчёт'!$B36</f>
        <v>2016-10-19  08:17:18</v>
      </c>
      <c r="C23" s="35" t="s">
        <v>17</v>
      </c>
      <c r="D23" s="9">
        <f>'[1]`Отчёт'!$C36</f>
        <v>1</v>
      </c>
      <c r="E23" s="9">
        <f t="shared" si="5"/>
        <v>4.9000000000000004</v>
      </c>
      <c r="F23" s="9">
        <f>M6</f>
        <v>12.25</v>
      </c>
      <c r="G23" s="42">
        <f>'[1]`Отчёт'!$E36</f>
        <v>3.5230719439239269</v>
      </c>
      <c r="L23"/>
      <c r="P23"/>
    </row>
    <row r="24" spans="1:30" x14ac:dyDescent="0.35">
      <c r="A24" s="41" t="s">
        <v>29</v>
      </c>
      <c r="B24" s="8" t="str">
        <f>'[1]`Отчёт'!$B37</f>
        <v>2016-10-19  08:39:53</v>
      </c>
      <c r="C24" s="35" t="s">
        <v>18</v>
      </c>
      <c r="D24" s="9">
        <f>'[1]`Отчёт'!$C37</f>
        <v>1</v>
      </c>
      <c r="E24" s="9">
        <f t="shared" si="5"/>
        <v>4.9000000000000004</v>
      </c>
      <c r="F24" s="9">
        <f>M6</f>
        <v>12.25</v>
      </c>
      <c r="G24" s="42">
        <f>'[1]`Отчёт'!$E37</f>
        <v>3.5191403443188123</v>
      </c>
      <c r="L24"/>
      <c r="P24"/>
    </row>
    <row r="25" spans="1:30" x14ac:dyDescent="0.35">
      <c r="A25" s="41" t="s">
        <v>29</v>
      </c>
      <c r="B25" s="8" t="str">
        <f>'[1]`Отчёт'!$B38</f>
        <v>2016-10-19  09:25:00</v>
      </c>
      <c r="C25" s="35" t="s">
        <v>22</v>
      </c>
      <c r="D25" s="9">
        <f>'[1]`Отчёт'!$C38</f>
        <v>1</v>
      </c>
      <c r="E25" s="9">
        <f t="shared" si="5"/>
        <v>9.7000000000000011</v>
      </c>
      <c r="F25" s="9">
        <f>T6</f>
        <v>24.25</v>
      </c>
      <c r="G25" s="42">
        <f>'[1]`Отчёт'!$E38</f>
        <v>7.7537237562839509</v>
      </c>
      <c r="L25"/>
      <c r="P25"/>
    </row>
    <row r="26" spans="1:30" x14ac:dyDescent="0.35">
      <c r="A26" s="43" t="s">
        <v>29</v>
      </c>
      <c r="B26" s="44" t="str">
        <f>'[1]`Отчёт'!$B39</f>
        <v>2016-10-19  10:08:13</v>
      </c>
      <c r="C26" s="45" t="s">
        <v>23</v>
      </c>
      <c r="D26" s="46">
        <f>'[1]`Отчёт'!$C39</f>
        <v>1</v>
      </c>
      <c r="E26" s="46">
        <f t="shared" si="5"/>
        <v>9.7000000000000011</v>
      </c>
      <c r="F26" s="46">
        <f>T6</f>
        <v>24.25</v>
      </c>
      <c r="G26" s="47">
        <f>'[1]`Отчёт'!$E39</f>
        <v>7.4099734139134119</v>
      </c>
      <c r="L26"/>
      <c r="P26"/>
    </row>
    <row r="27" spans="1:30" x14ac:dyDescent="0.35">
      <c r="A27" s="36" t="s">
        <v>2</v>
      </c>
      <c r="B27" s="37" t="str">
        <f>'[1]`Отчёт'!$B40</f>
        <v>2016-10-19  06:25:02</v>
      </c>
      <c r="C27" s="37"/>
      <c r="D27" s="39">
        <f>'[1]`Отчёт'!$C40</f>
        <v>1</v>
      </c>
      <c r="E27" s="39">
        <f t="shared" si="5"/>
        <v>0.91999999999999993</v>
      </c>
      <c r="F27" s="39">
        <f>G7</f>
        <v>2.2999999999999998</v>
      </c>
      <c r="G27" s="40">
        <f>'[1]`Отчёт'!$E40</f>
        <v>1.1122083523161714</v>
      </c>
      <c r="I27" s="54">
        <f>((E27*G27)+(E28*G28)+(E29*G29)+(E30*G30)+(E31*G31)+(E32*G32))/(G27*G27+G28*G28+G29*G29+G30*G30+G31*G31+G32*G32)</f>
        <v>1.1122956944525855</v>
      </c>
      <c r="K27" s="54">
        <f>(F27*G27/G$51+F28*G28/G$52+F29*G29/G$53+F30*G30/G$54+F31*G31/G$55+F32*G32/G$56)/((G27/G$51)^2+(G28/G$52)^2+(G29/G$53)^2+(G30/G$54)^2+(G31/G$55)^2+(G32/G$56)^2)/789270</f>
        <v>1.3822683228584793</v>
      </c>
      <c r="L27" s="54">
        <f>(F31*(G31/G55)+F32*(G32/G56))/(789270*((G31/G55)^2+(G32/G56)^2))</f>
        <v>1.3921814899274687</v>
      </c>
      <c r="P27"/>
    </row>
    <row r="28" spans="1:30" x14ac:dyDescent="0.35">
      <c r="A28" s="41" t="s">
        <v>29</v>
      </c>
      <c r="B28" s="8" t="str">
        <f>'[1]`Отчёт'!$B41</f>
        <v>2016-10-19  06:47:26</v>
      </c>
      <c r="C28" s="8"/>
      <c r="D28" s="9">
        <f>'[1]`Отчёт'!$C41</f>
        <v>1</v>
      </c>
      <c r="E28" s="9">
        <f t="shared" si="5"/>
        <v>0.91999999999999993</v>
      </c>
      <c r="F28" s="9">
        <f>G7</f>
        <v>2.2999999999999998</v>
      </c>
      <c r="G28" s="42">
        <f>'[1]`Отчёт'!$E41</f>
        <v>1.0374883570770388</v>
      </c>
      <c r="L28"/>
      <c r="P28"/>
    </row>
    <row r="29" spans="1:30" x14ac:dyDescent="0.35">
      <c r="A29" s="41" t="s">
        <v>29</v>
      </c>
      <c r="B29" s="8" t="str">
        <f>'[1]`Отчёт'!$B42</f>
        <v>2016-10-19  08:17:18</v>
      </c>
      <c r="C29" s="8"/>
      <c r="D29" s="9">
        <f>'[1]`Отчёт'!$C42</f>
        <v>1</v>
      </c>
      <c r="E29" s="9">
        <f t="shared" si="5"/>
        <v>4.6000000000000005</v>
      </c>
      <c r="F29" s="9">
        <f>M7</f>
        <v>11.5</v>
      </c>
      <c r="G29" s="42">
        <f>'[1]`Отчёт'!$E42</f>
        <v>3.823395350874879</v>
      </c>
      <c r="L29"/>
      <c r="P29"/>
    </row>
    <row r="30" spans="1:30" x14ac:dyDescent="0.35">
      <c r="A30" s="41" t="s">
        <v>29</v>
      </c>
      <c r="B30" s="8" t="str">
        <f>'[1]`Отчёт'!$B43</f>
        <v>2016-10-19  08:39:53</v>
      </c>
      <c r="C30" s="8"/>
      <c r="D30" s="9">
        <f>'[1]`Отчёт'!$C43</f>
        <v>1</v>
      </c>
      <c r="E30" s="9">
        <f t="shared" si="5"/>
        <v>4.6000000000000005</v>
      </c>
      <c r="F30" s="9">
        <f>M7</f>
        <v>11.5</v>
      </c>
      <c r="G30" s="42">
        <f>'[1]`Отчёт'!$E43</f>
        <v>3.8603901310342326</v>
      </c>
      <c r="L30"/>
      <c r="P30"/>
    </row>
    <row r="31" spans="1:30" x14ac:dyDescent="0.35">
      <c r="A31" s="41" t="s">
        <v>29</v>
      </c>
      <c r="B31" s="8" t="str">
        <f>'[1]`Отчёт'!$B44</f>
        <v>2016-10-19  09:25:00</v>
      </c>
      <c r="C31" s="8"/>
      <c r="D31" s="9">
        <f>'[1]`Отчёт'!$C44</f>
        <v>1</v>
      </c>
      <c r="E31" s="9">
        <f t="shared" si="5"/>
        <v>9.2000000000000011</v>
      </c>
      <c r="F31" s="9">
        <f>T7</f>
        <v>23</v>
      </c>
      <c r="G31" s="42">
        <f>'[1]`Отчёт'!$E44</f>
        <v>8.53131931254355</v>
      </c>
      <c r="L31"/>
      <c r="P31"/>
    </row>
    <row r="32" spans="1:30" x14ac:dyDescent="0.35">
      <c r="A32" s="43" t="s">
        <v>29</v>
      </c>
      <c r="B32" s="44" t="str">
        <f>'[1]`Отчёт'!$B45</f>
        <v>2016-10-19  10:08:13</v>
      </c>
      <c r="C32" s="44"/>
      <c r="D32" s="46">
        <f>'[1]`Отчёт'!$C45</f>
        <v>1</v>
      </c>
      <c r="E32" s="46">
        <f t="shared" si="5"/>
        <v>9.2000000000000011</v>
      </c>
      <c r="F32" s="46">
        <f>T7</f>
        <v>23</v>
      </c>
      <c r="G32" s="47">
        <f>'[1]`Отчёт'!$E45</f>
        <v>8.2104517274095574</v>
      </c>
      <c r="L32"/>
      <c r="P32"/>
    </row>
    <row r="33" spans="1:16" x14ac:dyDescent="0.35">
      <c r="A33" s="36" t="s">
        <v>3</v>
      </c>
      <c r="B33" s="37" t="str">
        <f>'[1]`Отчёт'!$B46</f>
        <v>2016-10-19  06:25:02</v>
      </c>
      <c r="C33" s="37"/>
      <c r="D33" s="39">
        <f>'[1]`Отчёт'!$C46</f>
        <v>1</v>
      </c>
      <c r="E33" s="39">
        <f t="shared" si="5"/>
        <v>0.9</v>
      </c>
      <c r="F33" s="39">
        <f>G8</f>
        <v>2.25</v>
      </c>
      <c r="G33" s="40">
        <f>'[1]`Отчёт'!$E46</f>
        <v>1.0822050630267188</v>
      </c>
      <c r="I33" s="54">
        <f>((E33*G33)+(E34*G34)+(E35*G35)+(E36*G36)+(E37*G37)+(E38*G38))/(G33*G33+G34*G34+G35*G35+G36*G36+G37*G37+G38*G38)</f>
        <v>0.87301922651258179</v>
      </c>
      <c r="K33" s="54">
        <f>(F33*G33/G$51+F34*G34/G$52+F35*G35/G$53+F36*G36/G$54+F37*G37/G$55+F38*G38/G$56)/((G33/G$51)^2+(G34/G$52)^2+(G35/G$53)^2+(G36/G$54)^2+(G37/G$55)^2+(G38/G$56)^2)/789270</f>
        <v>1.0854283769774908</v>
      </c>
      <c r="L33" s="54">
        <f>(F37*(G37/G55)+F38*(G38/G56))/(789270*((G37/G55)^2+(G38/G56)^2))</f>
        <v>1.0904617468323095</v>
      </c>
      <c r="P33"/>
    </row>
    <row r="34" spans="1:16" x14ac:dyDescent="0.35">
      <c r="A34" s="41" t="s">
        <v>29</v>
      </c>
      <c r="B34" s="8" t="str">
        <f>'[1]`Отчёт'!$B47</f>
        <v>2016-10-19  06:47:26</v>
      </c>
      <c r="C34" s="8"/>
      <c r="D34" s="9">
        <f>'[1]`Отчёт'!$C47</f>
        <v>1</v>
      </c>
      <c r="E34" s="9">
        <f t="shared" si="5"/>
        <v>0.9</v>
      </c>
      <c r="F34" s="9">
        <f>G8</f>
        <v>2.25</v>
      </c>
      <c r="G34" s="42">
        <f>'[1]`Отчёт'!$E47</f>
        <v>1.0596716756929827</v>
      </c>
      <c r="L34"/>
      <c r="P34"/>
    </row>
    <row r="35" spans="1:16" x14ac:dyDescent="0.35">
      <c r="A35" s="41" t="s">
        <v>29</v>
      </c>
      <c r="B35" s="8" t="str">
        <f>'[1]`Отчёт'!$B48</f>
        <v>2016-10-19  08:17:18</v>
      </c>
      <c r="C35" s="8"/>
      <c r="D35" s="9">
        <f>'[1]`Отчёт'!$C48</f>
        <v>1</v>
      </c>
      <c r="E35" s="9">
        <f t="shared" si="5"/>
        <v>4.5</v>
      </c>
      <c r="F35" s="9">
        <f>M8</f>
        <v>11.25</v>
      </c>
      <c r="G35" s="42">
        <f>'[1]`Отчёт'!$E48</f>
        <v>4.7400264360825695</v>
      </c>
      <c r="L35"/>
      <c r="P35"/>
    </row>
    <row r="36" spans="1:16" x14ac:dyDescent="0.35">
      <c r="A36" s="41" t="s">
        <v>29</v>
      </c>
      <c r="B36" s="8" t="str">
        <f>'[1]`Отчёт'!$B49</f>
        <v>2016-10-19  08:39:53</v>
      </c>
      <c r="C36" s="8"/>
      <c r="D36" s="9">
        <f>'[1]`Отчёт'!$C49</f>
        <v>1</v>
      </c>
      <c r="E36" s="9">
        <f t="shared" si="5"/>
        <v>4.5</v>
      </c>
      <c r="F36" s="9">
        <f>M8</f>
        <v>11.25</v>
      </c>
      <c r="G36" s="42">
        <f>'[1]`Отчёт'!$E49</f>
        <v>4.8592898237943061</v>
      </c>
      <c r="L36"/>
      <c r="P36"/>
    </row>
    <row r="37" spans="1:16" x14ac:dyDescent="0.35">
      <c r="A37" s="41" t="s">
        <v>29</v>
      </c>
      <c r="B37" s="8" t="str">
        <f>'[1]`Отчёт'!$B50</f>
        <v>2016-10-19  09:25:00</v>
      </c>
      <c r="C37" s="8"/>
      <c r="D37" s="9">
        <f>'[1]`Отчёт'!$C50</f>
        <v>1</v>
      </c>
      <c r="E37" s="9">
        <f t="shared" si="5"/>
        <v>9</v>
      </c>
      <c r="F37" s="9">
        <f>T8</f>
        <v>22.5</v>
      </c>
      <c r="G37" s="42">
        <f>'[1]`Отчёт'!$E50</f>
        <v>10.760277306316702</v>
      </c>
      <c r="L37"/>
      <c r="P37"/>
    </row>
    <row r="38" spans="1:16" x14ac:dyDescent="0.35">
      <c r="A38" s="43" t="s">
        <v>29</v>
      </c>
      <c r="B38" s="44" t="str">
        <f>'[1]`Отчёт'!$B51</f>
        <v>2016-10-19  10:08:13</v>
      </c>
      <c r="C38" s="44"/>
      <c r="D38" s="46">
        <f>'[1]`Отчёт'!$C51</f>
        <v>1</v>
      </c>
      <c r="E38" s="46">
        <f t="shared" si="5"/>
        <v>9</v>
      </c>
      <c r="F38" s="46">
        <f>T8</f>
        <v>22.5</v>
      </c>
      <c r="G38" s="47">
        <f>'[1]`Отчёт'!$E51</f>
        <v>10.157244060512504</v>
      </c>
      <c r="L38"/>
      <c r="P38"/>
    </row>
    <row r="39" spans="1:16" x14ac:dyDescent="0.35">
      <c r="A39" s="36" t="s">
        <v>4</v>
      </c>
      <c r="B39" s="37" t="str">
        <f>'[1]`Отчёт'!$B52</f>
        <v>2016-10-19  06:25:02</v>
      </c>
      <c r="C39" s="37"/>
      <c r="D39" s="39">
        <f>'[1]`Отчёт'!$C52</f>
        <v>1</v>
      </c>
      <c r="E39" s="39">
        <f t="shared" si="5"/>
        <v>10.3</v>
      </c>
      <c r="F39" s="39">
        <f>G9</f>
        <v>25.75</v>
      </c>
      <c r="G39" s="40">
        <f>'[1]`Отчёт'!$E52</f>
        <v>12.418425556688014</v>
      </c>
      <c r="I39" s="54">
        <f>((E39*G39)+(E40*G40)+(E41*G41)+(E42*G42)+(E43*G43)+(E44*G44))/(G39*G39+G40*G40+G41*G41+G42*G42+G43*G43+G44*G44)</f>
        <v>1.0139712640342209</v>
      </c>
      <c r="K39" s="54">
        <f>(F39*G39/G$51+F40*G40/G$52+F41*G41/G$53+F42*G42/G$54+F43*G43/G$55+F44*G44/G$56)/((G39/G$51)^2+(G40/G$52)^2+(G41/G$53)^2+(G42/G$54)^2+(G43/G$55)^2+(G44/G$56)^2)/789270</f>
        <v>1.260605997372358</v>
      </c>
      <c r="L39" s="54">
        <f>(F43*(G43/G55)+F44*(G44/G56))/(789270*((G43/G55)^2+(G44/G56)^2))</f>
        <v>1.2660508846637508</v>
      </c>
      <c r="P39"/>
    </row>
    <row r="40" spans="1:16" x14ac:dyDescent="0.35">
      <c r="A40" s="41" t="s">
        <v>29</v>
      </c>
      <c r="B40" s="8" t="s">
        <v>30</v>
      </c>
      <c r="C40" s="8"/>
      <c r="D40" s="9">
        <v>1</v>
      </c>
      <c r="E40" s="9">
        <f t="shared" si="5"/>
        <v>10.3</v>
      </c>
      <c r="F40" s="9">
        <f>G9</f>
        <v>25.75</v>
      </c>
      <c r="G40" s="42">
        <f>'[1]`Отчёт'!$E53</f>
        <v>11.165708481508323</v>
      </c>
      <c r="L40"/>
      <c r="P40"/>
    </row>
    <row r="41" spans="1:16" x14ac:dyDescent="0.35">
      <c r="A41" s="41" t="s">
        <v>29</v>
      </c>
      <c r="B41" s="8" t="s">
        <v>31</v>
      </c>
      <c r="C41" s="8"/>
      <c r="D41" s="9">
        <v>1</v>
      </c>
      <c r="E41" s="9">
        <f t="shared" si="5"/>
        <v>42.800000000000004</v>
      </c>
      <c r="F41" s="9">
        <f>M9</f>
        <v>107</v>
      </c>
      <c r="G41" s="42">
        <f>'[1]`Отчёт'!$E54</f>
        <v>38.990890986386745</v>
      </c>
      <c r="L41"/>
      <c r="P41"/>
    </row>
    <row r="42" spans="1:16" x14ac:dyDescent="0.35">
      <c r="A42" s="41" t="s">
        <v>29</v>
      </c>
      <c r="B42" s="8" t="s">
        <v>32</v>
      </c>
      <c r="C42" s="8"/>
      <c r="D42" s="9">
        <v>1</v>
      </c>
      <c r="E42" s="9">
        <f t="shared" si="5"/>
        <v>42.800000000000004</v>
      </c>
      <c r="F42" s="9">
        <f>M9</f>
        <v>107</v>
      </c>
      <c r="G42" s="42">
        <f>'[1]`Отчёт'!$E55</f>
        <v>38.858430615845293</v>
      </c>
      <c r="L42"/>
      <c r="P42"/>
    </row>
    <row r="43" spans="1:16" x14ac:dyDescent="0.35">
      <c r="A43" s="41" t="s">
        <v>29</v>
      </c>
      <c r="B43" s="8" t="s">
        <v>33</v>
      </c>
      <c r="C43" s="8"/>
      <c r="D43" s="9">
        <v>1</v>
      </c>
      <c r="E43" s="9">
        <f t="shared" si="5"/>
        <v>83.2</v>
      </c>
      <c r="F43" s="9">
        <f>T9</f>
        <v>208</v>
      </c>
      <c r="G43" s="42">
        <f>'[1]`Отчёт'!$E56</f>
        <v>85.768842735263263</v>
      </c>
      <c r="L43"/>
      <c r="P43"/>
    </row>
    <row r="44" spans="1:16" x14ac:dyDescent="0.35">
      <c r="A44" s="43" t="s">
        <v>29</v>
      </c>
      <c r="B44" s="44" t="s">
        <v>34</v>
      </c>
      <c r="C44" s="44"/>
      <c r="D44" s="46">
        <v>1</v>
      </c>
      <c r="E44" s="46">
        <f t="shared" si="5"/>
        <v>83.2</v>
      </c>
      <c r="F44" s="46">
        <f>T9</f>
        <v>208</v>
      </c>
      <c r="G44" s="47">
        <f>'[1]`Отчёт'!$E57</f>
        <v>80.78859374927741</v>
      </c>
      <c r="L44"/>
      <c r="P44"/>
    </row>
    <row r="45" spans="1:16" x14ac:dyDescent="0.35">
      <c r="A45" s="36" t="s">
        <v>5</v>
      </c>
      <c r="B45" s="37" t="s">
        <v>28</v>
      </c>
      <c r="C45" s="37"/>
      <c r="D45" s="39">
        <v>1</v>
      </c>
      <c r="E45" s="39">
        <f t="shared" si="5"/>
        <v>1.1400000000000001</v>
      </c>
      <c r="F45" s="39">
        <f>G10</f>
        <v>2.85</v>
      </c>
      <c r="G45" s="40">
        <f>'[1]`Отчёт'!$E58</f>
        <v>1.6105525085626238</v>
      </c>
      <c r="I45" s="54">
        <f>((E45*G45)+(E46*G46)+(E47*G47)+(E48*G48)+(E49*G49)+(E50*G50))/(G45*G45+G46*G46+G47*G47+G48*G48+G49*G49+G50*G50)</f>
        <v>0.72930776237787887</v>
      </c>
      <c r="K45" s="54">
        <f>(F45*G45/G$51+F46*G46/G$52+F47*G47/G$53+F48*G48/G$54+F49*G49/G$55+F50*G50/G$56)/((G45/G$51)^2+(G46/G$52)^2+(G47/G$53)^2+(G48/G$54)^2+(G49/G$55)^2+(G50/G$56)^2)/789270</f>
        <v>0.90728493675508504</v>
      </c>
      <c r="L45" s="54">
        <f>(F49*(G49/G55)+F50*(G50/G56))/(789270*((G49/G55)^2+(G50/G56)^2))</f>
        <v>0.90503017340022385</v>
      </c>
      <c r="P45"/>
    </row>
    <row r="46" spans="1:16" x14ac:dyDescent="0.35">
      <c r="A46" s="41" t="s">
        <v>29</v>
      </c>
      <c r="B46" s="8" t="s">
        <v>30</v>
      </c>
      <c r="C46" s="8"/>
      <c r="D46" s="9">
        <v>1</v>
      </c>
      <c r="E46" s="9">
        <f t="shared" si="5"/>
        <v>1.1400000000000001</v>
      </c>
      <c r="F46" s="9">
        <f>G10</f>
        <v>2.85</v>
      </c>
      <c r="G46" s="42">
        <f>'[1]`Отчёт'!$E59</f>
        <v>1.5067833586650186</v>
      </c>
      <c r="L46"/>
      <c r="P46"/>
    </row>
    <row r="47" spans="1:16" x14ac:dyDescent="0.35">
      <c r="A47" s="41" t="s">
        <v>29</v>
      </c>
      <c r="B47" s="8" t="s">
        <v>31</v>
      </c>
      <c r="C47" s="8"/>
      <c r="D47" s="9">
        <v>1</v>
      </c>
      <c r="E47" s="9">
        <f t="shared" si="5"/>
        <v>4.4000000000000004</v>
      </c>
      <c r="F47" s="9">
        <f>M10</f>
        <v>11</v>
      </c>
      <c r="G47" s="42">
        <f>'[1]`Отчёт'!$E60</f>
        <v>5.5368276269885008</v>
      </c>
      <c r="L47"/>
      <c r="P47"/>
    </row>
    <row r="48" spans="1:16" x14ac:dyDescent="0.35">
      <c r="A48" s="41" t="s">
        <v>29</v>
      </c>
      <c r="B48" s="8" t="s">
        <v>32</v>
      </c>
      <c r="C48" s="8"/>
      <c r="D48" s="9">
        <v>1</v>
      </c>
      <c r="E48" s="9">
        <f t="shared" si="5"/>
        <v>4.4000000000000004</v>
      </c>
      <c r="F48" s="9">
        <f>M10</f>
        <v>11</v>
      </c>
      <c r="G48" s="42">
        <f>'[1]`Отчёт'!$E61</f>
        <v>5.421027988110775</v>
      </c>
      <c r="L48"/>
      <c r="P48"/>
    </row>
    <row r="49" spans="1:16" x14ac:dyDescent="0.35">
      <c r="A49" s="41" t="s">
        <v>29</v>
      </c>
      <c r="B49" s="8" t="s">
        <v>33</v>
      </c>
      <c r="C49" s="8"/>
      <c r="D49" s="9">
        <v>1</v>
      </c>
      <c r="E49" s="9">
        <f t="shared" si="5"/>
        <v>8.4</v>
      </c>
      <c r="F49" s="9">
        <f>T10</f>
        <v>21</v>
      </c>
      <c r="G49" s="42">
        <f>'[1]`Отчёт'!$E62</f>
        <v>12.154847948277284</v>
      </c>
      <c r="L49"/>
      <c r="P49"/>
    </row>
    <row r="50" spans="1:16" x14ac:dyDescent="0.35">
      <c r="A50" s="43" t="s">
        <v>29</v>
      </c>
      <c r="B50" s="44" t="s">
        <v>34</v>
      </c>
      <c r="C50" s="44"/>
      <c r="D50" s="46">
        <v>1</v>
      </c>
      <c r="E50" s="46">
        <f t="shared" si="5"/>
        <v>8.4</v>
      </c>
      <c r="F50" s="46">
        <f>T10</f>
        <v>21</v>
      </c>
      <c r="G50" s="47">
        <f>'[1]`Отчёт'!$E63</f>
        <v>11.370992364393038</v>
      </c>
      <c r="L50"/>
      <c r="P50"/>
    </row>
    <row r="51" spans="1:16" x14ac:dyDescent="0.35">
      <c r="A51" s="36" t="s">
        <v>6</v>
      </c>
      <c r="B51" s="37" t="s">
        <v>28</v>
      </c>
      <c r="C51" s="37"/>
      <c r="D51" s="39">
        <v>1</v>
      </c>
      <c r="E51" s="39"/>
      <c r="F51" s="51">
        <f>G11</f>
        <v>789270</v>
      </c>
      <c r="G51" s="48">
        <f>'[1]`Отчёт'!$E64</f>
        <v>406400.39844577009</v>
      </c>
      <c r="I51" s="54"/>
      <c r="K51" s="54">
        <f>(F51*G51/G$51+F52*G52/G$52+F53*G53/G$53+F54*G54/G$54+F55*G55/G$55+F56*G56/G$56)/((G51/G$51)^2+(G52/G$52)^2+(G53/G$53)^2+(G54/G$54)^2+(G55/G$55)^2+(G56/G$56)^2)/789270</f>
        <v>1</v>
      </c>
      <c r="L51" s="54">
        <f>(F55*(G55/G55)+F56*(G56/G56))/(789270*((G55/G55)^2+(G56/G56)^2))</f>
        <v>1</v>
      </c>
      <c r="P51"/>
    </row>
    <row r="52" spans="1:16" x14ac:dyDescent="0.35">
      <c r="A52" s="41" t="s">
        <v>29</v>
      </c>
      <c r="B52" s="8" t="s">
        <v>30</v>
      </c>
      <c r="C52" s="8"/>
      <c r="D52" s="9">
        <v>1</v>
      </c>
      <c r="E52" s="9"/>
      <c r="F52" s="52">
        <f>G11</f>
        <v>789270</v>
      </c>
      <c r="G52" s="49">
        <f>'[1]`Отчёт'!$E65</f>
        <v>395576.04480347643</v>
      </c>
      <c r="L52"/>
      <c r="P52"/>
    </row>
    <row r="53" spans="1:16" x14ac:dyDescent="0.35">
      <c r="A53" s="41" t="s">
        <v>29</v>
      </c>
      <c r="B53" s="8" t="s">
        <v>31</v>
      </c>
      <c r="C53" s="8"/>
      <c r="D53" s="9">
        <v>1</v>
      </c>
      <c r="E53" s="9"/>
      <c r="F53" s="52">
        <f>M11</f>
        <v>789270</v>
      </c>
      <c r="G53" s="49">
        <f>'[1]`Отчёт'!$E66</f>
        <v>361676.12436530617</v>
      </c>
      <c r="L53"/>
      <c r="P53"/>
    </row>
    <row r="54" spans="1:16" x14ac:dyDescent="0.35">
      <c r="A54" s="41" t="s">
        <v>29</v>
      </c>
      <c r="B54" s="8" t="s">
        <v>32</v>
      </c>
      <c r="C54" s="8"/>
      <c r="D54" s="9">
        <v>1</v>
      </c>
      <c r="E54" s="9"/>
      <c r="F54" s="52">
        <f>M11</f>
        <v>789270</v>
      </c>
      <c r="G54" s="49">
        <f>'[1]`Отчёт'!$E67</f>
        <v>357158.67142600025</v>
      </c>
      <c r="L54"/>
      <c r="P54"/>
    </row>
    <row r="55" spans="1:16" x14ac:dyDescent="0.35">
      <c r="A55" s="41" t="s">
        <v>29</v>
      </c>
      <c r="B55" s="8" t="s">
        <v>33</v>
      </c>
      <c r="C55" s="8"/>
      <c r="D55" s="9">
        <v>1</v>
      </c>
      <c r="E55" s="9"/>
      <c r="F55" s="52">
        <f>T11</f>
        <v>789270</v>
      </c>
      <c r="G55" s="49">
        <f>'[1]`Отчёт'!$E68</f>
        <v>411832.17687909992</v>
      </c>
      <c r="L55"/>
      <c r="P55"/>
    </row>
    <row r="56" spans="1:16" x14ac:dyDescent="0.35">
      <c r="A56" s="43" t="s">
        <v>29</v>
      </c>
      <c r="B56" s="44" t="s">
        <v>34</v>
      </c>
      <c r="C56" s="44"/>
      <c r="D56" s="46">
        <v>1</v>
      </c>
      <c r="E56" s="46"/>
      <c r="F56" s="53">
        <f>T11</f>
        <v>789270</v>
      </c>
      <c r="G56" s="50">
        <f>'[1]`Отчёт'!$E69</f>
        <v>388317.09495806723</v>
      </c>
      <c r="L56"/>
      <c r="P56"/>
    </row>
    <row r="57" spans="1:16" x14ac:dyDescent="0.35">
      <c r="A57" s="36" t="s">
        <v>7</v>
      </c>
      <c r="B57" s="37" t="s">
        <v>28</v>
      </c>
      <c r="C57" s="37"/>
      <c r="D57" s="39">
        <v>1</v>
      </c>
      <c r="E57" s="39">
        <f t="shared" si="5"/>
        <v>0.8</v>
      </c>
      <c r="F57" s="39">
        <f>G12</f>
        <v>2</v>
      </c>
      <c r="G57" s="40">
        <f>'[1]`Отчёт'!$E70</f>
        <v>1.4553463668639364</v>
      </c>
      <c r="I57" s="54">
        <f>((E57*G57)+(E58*G58)+(E59*G59)+(E60*G60)+(E61*G61)+(E62*G62))/(G57*G57+G58*G58+G59*G59+G60*G60+G61*G61+G62*G62)</f>
        <v>0.55736678986030441</v>
      </c>
      <c r="K57" s="54">
        <f>(F57*G57/G$51+F58*G58/G$52+F59*G59/G$53+F60*G60/G$54+F61*G61/G$55+F62*G62/G$56)/((G57/G$51)^2+(G58/G$52)^2+(G59/G$53)^2+(G60/G$54)^2+(G61/G$55)^2+(G62/G$56)^2)/789270</f>
        <v>0.69418506399239055</v>
      </c>
      <c r="L57" s="54">
        <f>(F61*(G61/G55)+F62*(G62/G56))/(789270*((G61/G55)^2+(G62/G56)^2))</f>
        <v>0.69185905167080664</v>
      </c>
      <c r="P57"/>
    </row>
    <row r="58" spans="1:16" x14ac:dyDescent="0.35">
      <c r="A58" s="41" t="s">
        <v>29</v>
      </c>
      <c r="B58" s="8" t="s">
        <v>30</v>
      </c>
      <c r="C58" s="8"/>
      <c r="D58" s="9">
        <v>1</v>
      </c>
      <c r="E58" s="9">
        <f t="shared" si="5"/>
        <v>0.8</v>
      </c>
      <c r="F58" s="9">
        <f>G12</f>
        <v>2</v>
      </c>
      <c r="G58" s="42">
        <f>'[1]`Отчёт'!$E71</f>
        <v>1.3238861112419951</v>
      </c>
      <c r="L58"/>
      <c r="P58"/>
    </row>
    <row r="59" spans="1:16" x14ac:dyDescent="0.35">
      <c r="A59" s="41" t="s">
        <v>29</v>
      </c>
      <c r="B59" s="8" t="s">
        <v>31</v>
      </c>
      <c r="C59" s="8"/>
      <c r="D59" s="9">
        <v>1</v>
      </c>
      <c r="E59" s="9">
        <f t="shared" si="5"/>
        <v>4</v>
      </c>
      <c r="F59" s="9">
        <f>M12</f>
        <v>10</v>
      </c>
      <c r="G59" s="42">
        <f>'[1]`Отчёт'!$E72</f>
        <v>6.5455005886682498</v>
      </c>
      <c r="L59"/>
      <c r="P59"/>
    </row>
    <row r="60" spans="1:16" x14ac:dyDescent="0.35">
      <c r="A60" s="41" t="s">
        <v>29</v>
      </c>
      <c r="B60" s="8" t="s">
        <v>32</v>
      </c>
      <c r="C60" s="8"/>
      <c r="D60" s="9">
        <v>1</v>
      </c>
      <c r="E60" s="9">
        <f t="shared" si="5"/>
        <v>4</v>
      </c>
      <c r="F60" s="9">
        <f>M12</f>
        <v>10</v>
      </c>
      <c r="G60" s="42">
        <f>'[1]`Отчёт'!$E73</f>
        <v>6.4205125074577269</v>
      </c>
      <c r="L60"/>
      <c r="P60"/>
    </row>
    <row r="61" spans="1:16" x14ac:dyDescent="0.35">
      <c r="A61" s="41" t="s">
        <v>29</v>
      </c>
      <c r="B61" s="8" t="s">
        <v>33</v>
      </c>
      <c r="C61" s="8"/>
      <c r="D61" s="9">
        <v>1</v>
      </c>
      <c r="E61" s="9">
        <f t="shared" si="5"/>
        <v>8</v>
      </c>
      <c r="F61" s="9">
        <f>T12</f>
        <v>20</v>
      </c>
      <c r="G61" s="42">
        <f>'[1]`Отчёт'!$E74</f>
        <v>15.062212461293072</v>
      </c>
      <c r="L61"/>
      <c r="P61"/>
    </row>
    <row r="62" spans="1:16" x14ac:dyDescent="0.35">
      <c r="A62" s="43" t="s">
        <v>29</v>
      </c>
      <c r="B62" s="44" t="s">
        <v>34</v>
      </c>
      <c r="C62" s="44"/>
      <c r="D62" s="46">
        <v>1</v>
      </c>
      <c r="E62" s="46">
        <f t="shared" si="5"/>
        <v>8</v>
      </c>
      <c r="F62" s="46">
        <f>T12</f>
        <v>20</v>
      </c>
      <c r="G62" s="47">
        <f>'[1]`Отчёт'!$E75</f>
        <v>14.242588683026149</v>
      </c>
      <c r="L62"/>
      <c r="P62"/>
    </row>
    <row r="63" spans="1:16" x14ac:dyDescent="0.35">
      <c r="A63" s="36" t="s">
        <v>8</v>
      </c>
      <c r="B63" s="37" t="s">
        <v>28</v>
      </c>
      <c r="C63" s="37"/>
      <c r="D63" s="39">
        <v>1</v>
      </c>
      <c r="E63" s="39">
        <f t="shared" si="5"/>
        <v>0.8</v>
      </c>
      <c r="F63" s="39">
        <f>G13</f>
        <v>2</v>
      </c>
      <c r="G63" s="40">
        <f>'[1]`Отчёт'!$E76</f>
        <v>1.7961200056995767</v>
      </c>
      <c r="I63" s="54">
        <f>((E63*G63)+(E64*G64)+(E65*G65)+(E66*G66)+(E67*G67)+(E68*G68))/(G63*G63+G64*G64+G65*G65+G66*G66+G67*G67+G68*G68)</f>
        <v>0.2753608091623107</v>
      </c>
      <c r="K63" s="54">
        <f>(F63*G63/G$51+F64*G64/G$52+F65*G65/G$53+F66*G66/G$54+F67*G67/G$55+F68*G68/G$56)/((G63/G$51)^2+(G64/G$52)^2+(G65/G$53)^2+(G66/G$54)^2+(G67/G$55)^2+(G68/G$56)^2)/789270</f>
        <v>0.34082599156400661</v>
      </c>
      <c r="L63" s="54">
        <f>(F67*(G67/G55)+F68*(G68/G56))/(789270*((G67/G55)^2+(G68/G56)^2))</f>
        <v>0.28296995475836434</v>
      </c>
      <c r="P63"/>
    </row>
    <row r="64" spans="1:16" x14ac:dyDescent="0.35">
      <c r="A64" s="41" t="s">
        <v>29</v>
      </c>
      <c r="B64" s="8" t="s">
        <v>30</v>
      </c>
      <c r="C64" s="8"/>
      <c r="D64" s="9">
        <v>1</v>
      </c>
      <c r="E64" s="9">
        <f t="shared" si="5"/>
        <v>0.8</v>
      </c>
      <c r="F64" s="9">
        <f>G13</f>
        <v>2</v>
      </c>
      <c r="G64" s="42">
        <f>'[1]`Отчёт'!$E77</f>
        <v>1.6907032670894999</v>
      </c>
      <c r="L64"/>
      <c r="P64"/>
    </row>
    <row r="65" spans="1:16" x14ac:dyDescent="0.35">
      <c r="A65" s="41" t="s">
        <v>29</v>
      </c>
      <c r="B65" s="8" t="s">
        <v>31</v>
      </c>
      <c r="C65" s="8"/>
      <c r="D65" s="9">
        <v>1</v>
      </c>
      <c r="E65" s="9">
        <f t="shared" si="5"/>
        <v>4</v>
      </c>
      <c r="F65" s="9">
        <f>M13</f>
        <v>10</v>
      </c>
      <c r="G65" s="42">
        <f>'[1]`Отчёт'!$E78</f>
        <v>8.0992492992938221</v>
      </c>
      <c r="L65"/>
      <c r="P65"/>
    </row>
    <row r="66" spans="1:16" x14ac:dyDescent="0.35">
      <c r="A66" s="41" t="s">
        <v>29</v>
      </c>
      <c r="B66" s="8" t="s">
        <v>32</v>
      </c>
      <c r="C66" s="8"/>
      <c r="D66" s="9">
        <v>1</v>
      </c>
      <c r="E66" s="9">
        <f t="shared" si="5"/>
        <v>4</v>
      </c>
      <c r="F66" s="9">
        <f>M13</f>
        <v>10</v>
      </c>
      <c r="G66" s="42">
        <f>'[1]`Отчёт'!$E79</f>
        <v>8.0064237844705701</v>
      </c>
      <c r="L66"/>
      <c r="P66"/>
    </row>
    <row r="67" spans="1:16" x14ac:dyDescent="0.35">
      <c r="A67" s="41" t="s">
        <v>29</v>
      </c>
      <c r="B67" s="8" t="s">
        <v>33</v>
      </c>
      <c r="C67" s="8"/>
      <c r="D67" s="9">
        <v>1</v>
      </c>
      <c r="E67" s="9">
        <f t="shared" si="5"/>
        <v>8</v>
      </c>
      <c r="F67" s="9">
        <f>T13</f>
        <v>20</v>
      </c>
      <c r="G67" s="42">
        <f>'[1]`Отчёт'!$E80</f>
        <v>18.656557845727718</v>
      </c>
      <c r="L67"/>
      <c r="P67"/>
    </row>
    <row r="68" spans="1:16" x14ac:dyDescent="0.35">
      <c r="A68" s="43" t="s">
        <v>29</v>
      </c>
      <c r="B68" s="44" t="s">
        <v>34</v>
      </c>
      <c r="C68" s="44"/>
      <c r="D68" s="46">
        <v>1</v>
      </c>
      <c r="E68" s="46">
        <f t="shared" si="5"/>
        <v>0</v>
      </c>
      <c r="F68" s="46">
        <f>N1</f>
        <v>0</v>
      </c>
      <c r="G68" s="47">
        <f>'[1]`Отчёт'!$E81</f>
        <v>17.38563509382708</v>
      </c>
      <c r="L68"/>
      <c r="P68"/>
    </row>
    <row r="69" spans="1:16" x14ac:dyDescent="0.35">
      <c r="A69" s="36" t="s">
        <v>9</v>
      </c>
      <c r="B69" s="37" t="s">
        <v>28</v>
      </c>
      <c r="C69" s="37"/>
      <c r="D69" s="39">
        <v>1</v>
      </c>
      <c r="E69" s="39">
        <f t="shared" si="5"/>
        <v>0.81</v>
      </c>
      <c r="F69" s="39">
        <f>G14</f>
        <v>2.0249999999999999</v>
      </c>
      <c r="G69" s="40">
        <f>'[1]`Отчёт'!$E82</f>
        <v>1.6609134254718938</v>
      </c>
      <c r="I69" s="54">
        <f>((E69*G69)+(E70*G70)+(E71*G71)+(E72*G72)+(E73*G73)+(E74*G74))/(G69*G69+G70*G70+G71*G71+G72*G72+G73*G73+G74*G74)</f>
        <v>0.50196743099512953</v>
      </c>
      <c r="K69" s="54">
        <f>(F69*G69/G$51+F70*G70/G$52+F71*G71/G$53+F72*G72/G$54+F73*G73/G$55+F74*G74/G$56)/((G69/G$51)^2+(G70/G$52)^2+(G71/G$53)^2+(G72/G$54)^2+(G73/G$55)^2+(G74/G$56)^2)/789270</f>
        <v>0.62523323597164304</v>
      </c>
      <c r="L69" s="54">
        <f>(F73*(G73/G55)+F74*(G74/G56))/(789270*((G73/G55)^2+(G74/G56)^2))</f>
        <v>0.62485080119395553</v>
      </c>
      <c r="P69"/>
    </row>
    <row r="70" spans="1:16" x14ac:dyDescent="0.35">
      <c r="A70" s="41" t="s">
        <v>29</v>
      </c>
      <c r="B70" s="8" t="s">
        <v>30</v>
      </c>
      <c r="C70" s="8"/>
      <c r="D70" s="9">
        <v>1</v>
      </c>
      <c r="E70" s="9">
        <f t="shared" si="5"/>
        <v>0.81</v>
      </c>
      <c r="F70" s="9">
        <f>G14</f>
        <v>2.0249999999999999</v>
      </c>
      <c r="G70" s="42">
        <f>'[1]`Отчёт'!$E83</f>
        <v>1.5622948444512739</v>
      </c>
      <c r="L70"/>
      <c r="P70"/>
    </row>
    <row r="71" spans="1:16" x14ac:dyDescent="0.35">
      <c r="A71" s="41" t="s">
        <v>29</v>
      </c>
      <c r="B71" s="8" t="s">
        <v>31</v>
      </c>
      <c r="C71" s="8"/>
      <c r="D71" s="9">
        <v>1</v>
      </c>
      <c r="E71" s="9">
        <f t="shared" si="5"/>
        <v>4</v>
      </c>
      <c r="F71" s="9">
        <f>M14</f>
        <v>10</v>
      </c>
      <c r="G71" s="42">
        <f>'[1]`Отчёт'!$E84</f>
        <v>7.3254347342880939</v>
      </c>
      <c r="L71"/>
      <c r="P71"/>
    </row>
    <row r="72" spans="1:16" x14ac:dyDescent="0.35">
      <c r="A72" s="41" t="s">
        <v>29</v>
      </c>
      <c r="B72" s="8" t="s">
        <v>32</v>
      </c>
      <c r="C72" s="8"/>
      <c r="D72" s="9">
        <v>1</v>
      </c>
      <c r="E72" s="9">
        <f t="shared" si="5"/>
        <v>4</v>
      </c>
      <c r="F72" s="9">
        <f>M14</f>
        <v>10</v>
      </c>
      <c r="G72" s="42">
        <f>'[1]`Отчёт'!$E85</f>
        <v>7.2167409353417087</v>
      </c>
      <c r="L72"/>
      <c r="P72"/>
    </row>
    <row r="73" spans="1:16" x14ac:dyDescent="0.35">
      <c r="A73" s="41" t="s">
        <v>29</v>
      </c>
      <c r="B73" s="8" t="s">
        <v>33</v>
      </c>
      <c r="C73" s="8"/>
      <c r="D73" s="9">
        <v>1</v>
      </c>
      <c r="E73" s="9">
        <f t="shared" si="5"/>
        <v>8.1</v>
      </c>
      <c r="F73" s="9">
        <f>T14</f>
        <v>20.25</v>
      </c>
      <c r="G73" s="42">
        <f>'[1]`Отчёт'!$E86</f>
        <v>16.953129444684144</v>
      </c>
      <c r="L73"/>
      <c r="P73"/>
    </row>
    <row r="74" spans="1:16" x14ac:dyDescent="0.35">
      <c r="A74" s="43" t="s">
        <v>29</v>
      </c>
      <c r="B74" s="44" t="s">
        <v>34</v>
      </c>
      <c r="C74" s="44"/>
      <c r="D74" s="46">
        <v>1</v>
      </c>
      <c r="E74" s="46">
        <f t="shared" si="5"/>
        <v>8.1</v>
      </c>
      <c r="F74" s="46">
        <f>T14</f>
        <v>20.25</v>
      </c>
      <c r="G74" s="47">
        <f>'[1]`Отчёт'!$E87</f>
        <v>15.903568596271846</v>
      </c>
      <c r="L74"/>
      <c r="P74"/>
    </row>
    <row r="75" spans="1:16" x14ac:dyDescent="0.35">
      <c r="A75" s="36" t="s">
        <v>10</v>
      </c>
      <c r="B75" s="37" t="s">
        <v>28</v>
      </c>
      <c r="C75" s="37"/>
      <c r="D75" s="39">
        <v>1</v>
      </c>
      <c r="E75" s="39">
        <f t="shared" si="5"/>
        <v>0.81</v>
      </c>
      <c r="F75" s="39">
        <f>G15</f>
        <v>2.0249999999999999</v>
      </c>
      <c r="G75" s="40">
        <f>'[1]`Отчёт'!$E88</f>
        <v>1.8333496850721258</v>
      </c>
      <c r="I75" s="54">
        <f>((E75*G75)+(E76*G76)+(E77*G77)+(E78*G78)+(E79*G79)+(E80*G80))/(G75*G75+G76*G76+G77*G77+G78*G78+G79*G79+G80*G80)</f>
        <v>0.44442717362918061</v>
      </c>
      <c r="K75" s="54">
        <f>(F75*G75/G$51+F76*G76/G$52+F77*G77/G$53+F78*G78/G$54+F79*G79/G$55+F80*G80/G$56)/((G75/G$51)^2+(G76/G$52)^2+(G77/G$53)^2+(G78/G$54)^2+(G79/G$55)^2+(G80/G$56)^2)/789270</f>
        <v>0.55355658213502379</v>
      </c>
      <c r="L75" s="54">
        <f>(F79*(G79/G55)+F80*(G80/G56))/(789270*((G79/G55)^2+(G80/G56)^2))</f>
        <v>0.5530458115186675</v>
      </c>
      <c r="P75"/>
    </row>
    <row r="76" spans="1:16" x14ac:dyDescent="0.35">
      <c r="A76" s="41" t="s">
        <v>29</v>
      </c>
      <c r="B76" s="8" t="s">
        <v>30</v>
      </c>
      <c r="C76" s="8"/>
      <c r="D76" s="9">
        <v>1</v>
      </c>
      <c r="E76" s="9">
        <f t="shared" si="5"/>
        <v>0.81</v>
      </c>
      <c r="F76" s="9">
        <f>G15</f>
        <v>2.0249999999999999</v>
      </c>
      <c r="G76" s="42">
        <f>'[1]`Отчёт'!$E89</f>
        <v>1.8063849655473851</v>
      </c>
      <c r="L76"/>
      <c r="P76"/>
    </row>
    <row r="77" spans="1:16" x14ac:dyDescent="0.35">
      <c r="A77" s="41" t="s">
        <v>29</v>
      </c>
      <c r="B77" s="8" t="s">
        <v>31</v>
      </c>
      <c r="C77" s="8"/>
      <c r="D77" s="9">
        <v>1</v>
      </c>
      <c r="E77" s="9">
        <f t="shared" si="5"/>
        <v>4</v>
      </c>
      <c r="F77" s="9">
        <f>M15</f>
        <v>10</v>
      </c>
      <c r="G77" s="42">
        <f>'[1]`Отчёт'!$E90</f>
        <v>8.2837736796866963</v>
      </c>
      <c r="L77"/>
      <c r="P77"/>
    </row>
    <row r="78" spans="1:16" x14ac:dyDescent="0.35">
      <c r="A78" s="41" t="s">
        <v>29</v>
      </c>
      <c r="B78" s="8" t="s">
        <v>32</v>
      </c>
      <c r="C78" s="8"/>
      <c r="D78" s="9">
        <v>1</v>
      </c>
      <c r="E78" s="9">
        <f t="shared" si="5"/>
        <v>4</v>
      </c>
      <c r="F78" s="9">
        <f>M15</f>
        <v>10</v>
      </c>
      <c r="G78" s="42">
        <f>'[1]`Отчёт'!$E91</f>
        <v>8.1203997807059434</v>
      </c>
      <c r="L78"/>
      <c r="P78"/>
    </row>
    <row r="79" spans="1:16" x14ac:dyDescent="0.35">
      <c r="A79" s="41" t="s">
        <v>29</v>
      </c>
      <c r="B79" s="8" t="s">
        <v>33</v>
      </c>
      <c r="C79" s="8"/>
      <c r="D79" s="9">
        <v>1</v>
      </c>
      <c r="E79" s="9">
        <f t="shared" si="5"/>
        <v>8.1</v>
      </c>
      <c r="F79" s="9">
        <f>T15</f>
        <v>20.25</v>
      </c>
      <c r="G79" s="42">
        <f>'[1]`Отчёт'!$E92</f>
        <v>19.131999518242882</v>
      </c>
      <c r="L79"/>
      <c r="P79"/>
    </row>
    <row r="80" spans="1:16" x14ac:dyDescent="0.35">
      <c r="A80" s="43" t="s">
        <v>29</v>
      </c>
      <c r="B80" s="44" t="s">
        <v>34</v>
      </c>
      <c r="C80" s="44"/>
      <c r="D80" s="46">
        <v>1</v>
      </c>
      <c r="E80" s="46">
        <f t="shared" si="5"/>
        <v>8.1</v>
      </c>
      <c r="F80" s="46">
        <f>T15</f>
        <v>20.25</v>
      </c>
      <c r="G80" s="47">
        <f>'[1]`Отчёт'!$E93</f>
        <v>17.989560819612745</v>
      </c>
      <c r="L80"/>
      <c r="P80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7170" r:id="rId4">
          <objectPr defaultSize="0" autoPict="0" r:id="rId5">
            <anchor moveWithCells="1" sizeWithCells="1">
              <from>
                <xdr:col>13</xdr:col>
                <xdr:colOff>501650</xdr:colOff>
                <xdr:row>17</xdr:row>
                <xdr:rowOff>95250</xdr:rowOff>
              </from>
              <to>
                <xdr:col>17</xdr:col>
                <xdr:colOff>165100</xdr:colOff>
                <xdr:row>25</xdr:row>
                <xdr:rowOff>82550</xdr:rowOff>
              </to>
            </anchor>
          </objectPr>
        </oleObject>
      </mc:Choice>
      <mc:Fallback>
        <oleObject progId="Equation.DSMT4" shapeId="7170" r:id="rId4"/>
      </mc:Fallback>
    </mc:AlternateContent>
    <mc:AlternateContent xmlns:mc="http://schemas.openxmlformats.org/markup-compatibility/2006">
      <mc:Choice Requires="x14">
        <oleObject progId="Equation.DSMT4" shapeId="7172" r:id="rId6">
          <objectPr defaultSize="0" autoPict="0" r:id="rId7">
            <anchor moveWithCells="1" sizeWithCells="1">
              <from>
                <xdr:col>13</xdr:col>
                <xdr:colOff>336550</xdr:colOff>
                <xdr:row>26</xdr:row>
                <xdr:rowOff>57150</xdr:rowOff>
              </from>
              <to>
                <xdr:col>19</xdr:col>
                <xdr:colOff>311150</xdr:colOff>
                <xdr:row>32</xdr:row>
                <xdr:rowOff>177800</xdr:rowOff>
              </to>
            </anchor>
          </objectPr>
        </oleObject>
      </mc:Choice>
      <mc:Fallback>
        <oleObject progId="Equation.DSMT4" shapeId="717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opLeftCell="A13" zoomScale="70" zoomScaleNormal="70" workbookViewId="0">
      <selection activeCell="J48" sqref="J48"/>
    </sheetView>
  </sheetViews>
  <sheetFormatPr defaultRowHeight="14.5" x14ac:dyDescent="0.35"/>
  <cols>
    <col min="1" max="1" width="23.36328125" style="1" customWidth="1"/>
    <col min="2" max="2" width="11.54296875" style="2" customWidth="1"/>
    <col min="3" max="3" width="12.90625" style="1" customWidth="1"/>
    <col min="4" max="4" width="10.6328125" style="1" customWidth="1"/>
    <col min="5" max="5" width="10.6328125" style="2" customWidth="1"/>
    <col min="6" max="6" width="13.1796875" style="1" customWidth="1"/>
    <col min="7" max="7" width="11.1796875" style="1" customWidth="1"/>
    <col min="8" max="8" width="10" style="2" customWidth="1"/>
    <col min="9" max="9" width="11.1796875" customWidth="1"/>
    <col min="10" max="10" width="10.54296875" customWidth="1"/>
    <col min="11" max="11" width="11" customWidth="1"/>
    <col min="12" max="12" width="11.36328125" customWidth="1"/>
    <col min="13" max="13" width="12.54296875" customWidth="1"/>
    <col min="14" max="14" width="9.6328125" customWidth="1"/>
    <col min="15" max="15" width="12.7265625" customWidth="1"/>
    <col min="16" max="16" width="11.6328125" customWidth="1"/>
    <col min="17" max="17" width="11.81640625" customWidth="1"/>
    <col min="18" max="18" width="10.453125" customWidth="1"/>
  </cols>
  <sheetData>
    <row r="1" spans="1:18" ht="16.5" x14ac:dyDescent="0.35">
      <c r="A1" s="11" t="s">
        <v>20</v>
      </c>
      <c r="B1" s="20" t="s">
        <v>21</v>
      </c>
      <c r="C1" s="19"/>
      <c r="D1" s="19"/>
      <c r="E1" s="19"/>
    </row>
    <row r="2" spans="1:18" ht="15.5" x14ac:dyDescent="0.35">
      <c r="A2" s="1" t="s">
        <v>11</v>
      </c>
      <c r="B2" s="10" t="str">
        <f>'[1]`Отчёт'!$C$3</f>
        <v>E:\Toktaev\Analytic 3\Projects\Водка3\.chromatograms\2016-10-19 21-37-04 0070.chrx</v>
      </c>
    </row>
    <row r="3" spans="1:18" x14ac:dyDescent="0.35">
      <c r="C3" s="12" t="s">
        <v>15</v>
      </c>
      <c r="D3" s="12"/>
      <c r="E3" s="12"/>
      <c r="F3" s="12" t="s">
        <v>37</v>
      </c>
      <c r="G3" s="12"/>
      <c r="H3" s="12"/>
      <c r="I3" s="12" t="s">
        <v>17</v>
      </c>
      <c r="J3" s="12"/>
      <c r="K3" s="12" t="s">
        <v>18</v>
      </c>
      <c r="M3" t="s">
        <v>22</v>
      </c>
      <c r="O3" t="s">
        <v>23</v>
      </c>
    </row>
    <row r="4" spans="1:18" s="2" customFormat="1" x14ac:dyDescent="0.35">
      <c r="A4" s="1" t="s">
        <v>13</v>
      </c>
      <c r="C4" s="14" t="str">
        <f>'[1]`Отчёт'!$B$34</f>
        <v>2016-10-19  06:25:02</v>
      </c>
      <c r="D4" s="15"/>
      <c r="E4" s="15"/>
      <c r="F4" s="14" t="str">
        <f>'[1]`Отчёт'!$B$34</f>
        <v>2016-10-19  06:25:02</v>
      </c>
      <c r="G4" s="15"/>
      <c r="H4" s="15"/>
      <c r="I4" s="14" t="str">
        <f>'[1]`Отчёт'!$B$34</f>
        <v>2016-10-19  06:25:02</v>
      </c>
      <c r="J4" s="15"/>
      <c r="K4" s="14" t="str">
        <f>'[1]`Отчёт'!$B$34</f>
        <v>2016-10-19  06:25:02</v>
      </c>
      <c r="M4" s="14" t="str">
        <f>'[1]`Отчёт'!$B$34</f>
        <v>2016-10-19  06:25:02</v>
      </c>
      <c r="O4" s="14" t="str">
        <f>'[1]`Отчёт'!$B$34</f>
        <v>2016-10-19  06:25:02</v>
      </c>
      <c r="P4" s="15"/>
      <c r="Q4" s="16"/>
    </row>
    <row r="5" spans="1:18" ht="15.5" x14ac:dyDescent="0.35">
      <c r="B5" s="17" t="s">
        <v>14</v>
      </c>
      <c r="C5" s="17" t="s">
        <v>14</v>
      </c>
      <c r="D5" s="13" t="s">
        <v>12</v>
      </c>
      <c r="E5" s="17" t="s">
        <v>14</v>
      </c>
      <c r="F5" s="13" t="s">
        <v>14</v>
      </c>
      <c r="G5" s="13" t="s">
        <v>12</v>
      </c>
      <c r="H5" s="13"/>
      <c r="I5" s="13" t="s">
        <v>14</v>
      </c>
      <c r="J5" s="13" t="s">
        <v>12</v>
      </c>
      <c r="K5" s="13" t="s">
        <v>14</v>
      </c>
      <c r="L5" s="13" t="s">
        <v>12</v>
      </c>
      <c r="M5" s="13" t="s">
        <v>14</v>
      </c>
      <c r="N5" s="13" t="s">
        <v>12</v>
      </c>
      <c r="O5" s="13" t="s">
        <v>14</v>
      </c>
      <c r="P5" s="13" t="s">
        <v>12</v>
      </c>
      <c r="Q5" s="13"/>
      <c r="R5" s="13"/>
    </row>
    <row r="6" spans="1:18" ht="15.5" x14ac:dyDescent="0.35">
      <c r="A6" s="10" t="s">
        <v>0</v>
      </c>
      <c r="B6" s="30" t="s">
        <v>19</v>
      </c>
      <c r="C6" s="30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8" ht="15.5" x14ac:dyDescent="0.35">
      <c r="A7" s="11" t="s">
        <v>1</v>
      </c>
      <c r="B7" s="22">
        <f>C7*0.4</f>
        <v>0.9</v>
      </c>
      <c r="C7" s="23">
        <v>2.25</v>
      </c>
      <c r="D7" s="24">
        <f>'[1]`Отчёт'!$E$34</f>
        <v>1.2863865539696708</v>
      </c>
      <c r="E7" s="21">
        <f>F7*0.4</f>
        <v>0.9</v>
      </c>
      <c r="F7" s="11">
        <f>C7</f>
        <v>2.25</v>
      </c>
      <c r="G7" s="24">
        <f>'[1]`Отчёт'!$E$35</f>
        <v>1.1017024297211211</v>
      </c>
      <c r="H7" s="18"/>
      <c r="I7" s="11">
        <v>12.25</v>
      </c>
      <c r="J7" s="18">
        <f>'[1]`Отчёт'!$E$36</f>
        <v>3.5230719439239269</v>
      </c>
      <c r="K7" s="11">
        <f>I7</f>
        <v>12.25</v>
      </c>
      <c r="L7" s="18">
        <f>'[1]`Отчёт'!$E$37</f>
        <v>3.5191403443188123</v>
      </c>
      <c r="M7" s="11">
        <v>24.25</v>
      </c>
      <c r="N7" s="18">
        <f>'[1]`Отчёт'!$E$38</f>
        <v>7.7537237562839509</v>
      </c>
      <c r="O7" s="11">
        <f>M7</f>
        <v>24.25</v>
      </c>
      <c r="P7" s="18">
        <f>'[1]`Отчёт'!$E$39</f>
        <v>7.4099734139134119</v>
      </c>
    </row>
    <row r="8" spans="1:18" ht="15.5" x14ac:dyDescent="0.35">
      <c r="A8" s="11" t="s">
        <v>2</v>
      </c>
      <c r="B8" s="25">
        <f t="shared" ref="B8:B16" si="0">C8*0.4</f>
        <v>0.91999999999999993</v>
      </c>
      <c r="C8" s="21">
        <v>2.2999999999999998</v>
      </c>
      <c r="D8" s="26">
        <f>'[1]`Отчёт'!$E$40</f>
        <v>1.1122083523161714</v>
      </c>
      <c r="E8" s="21">
        <f t="shared" ref="E8:E16" si="1">F8*0.4</f>
        <v>0.91999999999999993</v>
      </c>
      <c r="F8" s="11">
        <f t="shared" ref="F8:F16" si="2">C8</f>
        <v>2.2999999999999998</v>
      </c>
      <c r="G8" s="24">
        <f>'[1]`Отчёт'!$E$41</f>
        <v>1.0374883570770388</v>
      </c>
      <c r="H8" s="11"/>
      <c r="I8" s="11">
        <v>11.5</v>
      </c>
      <c r="J8" s="11"/>
      <c r="K8" s="11">
        <f t="shared" ref="K8:K16" si="3">I8</f>
        <v>11.5</v>
      </c>
      <c r="L8" s="11"/>
      <c r="M8" s="11">
        <v>23</v>
      </c>
      <c r="N8" s="11"/>
      <c r="O8" s="11">
        <f t="shared" ref="O8:O16" si="4">M8</f>
        <v>23</v>
      </c>
      <c r="P8" s="11"/>
    </row>
    <row r="9" spans="1:18" ht="15.5" x14ac:dyDescent="0.35">
      <c r="A9" s="11" t="s">
        <v>3</v>
      </c>
      <c r="B9" s="25">
        <f t="shared" si="0"/>
        <v>0.9</v>
      </c>
      <c r="C9" s="11">
        <v>2.25</v>
      </c>
      <c r="D9" s="26">
        <f>'[1]`Отчёт'!$E$46</f>
        <v>1.0822050630267188</v>
      </c>
      <c r="E9" s="21">
        <f t="shared" si="1"/>
        <v>0.9</v>
      </c>
      <c r="F9" s="11">
        <f t="shared" si="2"/>
        <v>2.25</v>
      </c>
      <c r="G9" s="24">
        <f>'[1]`Отчёт'!$E$47</f>
        <v>1.0596716756929827</v>
      </c>
      <c r="H9" s="11"/>
      <c r="I9" s="11">
        <v>11.25</v>
      </c>
      <c r="J9" s="11"/>
      <c r="K9" s="11">
        <f t="shared" si="3"/>
        <v>11.25</v>
      </c>
      <c r="L9" s="11"/>
      <c r="M9" s="11">
        <v>22.5</v>
      </c>
      <c r="N9" s="11"/>
      <c r="O9" s="11">
        <f t="shared" si="4"/>
        <v>22.5</v>
      </c>
      <c r="P9" s="11"/>
    </row>
    <row r="10" spans="1:18" ht="15.5" x14ac:dyDescent="0.35">
      <c r="A10" s="11" t="s">
        <v>4</v>
      </c>
      <c r="B10" s="25">
        <f t="shared" si="0"/>
        <v>10.3</v>
      </c>
      <c r="C10" s="11">
        <v>25.75</v>
      </c>
      <c r="D10" s="26">
        <f>'[1]`Отчёт'!$E$52</f>
        <v>12.418425556688014</v>
      </c>
      <c r="E10" s="21">
        <f t="shared" si="1"/>
        <v>10.3</v>
      </c>
      <c r="F10" s="11">
        <f t="shared" si="2"/>
        <v>25.75</v>
      </c>
      <c r="G10" s="24">
        <f>'[1]`Отчёт'!$E$53</f>
        <v>11.165708481508323</v>
      </c>
      <c r="H10" s="11"/>
      <c r="I10" s="11">
        <v>107</v>
      </c>
      <c r="J10" s="11"/>
      <c r="K10" s="11">
        <f t="shared" si="3"/>
        <v>107</v>
      </c>
      <c r="L10" s="11"/>
      <c r="M10" s="11">
        <v>208</v>
      </c>
      <c r="N10" s="11"/>
      <c r="O10" s="11">
        <f t="shared" si="4"/>
        <v>208</v>
      </c>
      <c r="P10" s="11"/>
    </row>
    <row r="11" spans="1:18" ht="15.5" x14ac:dyDescent="0.35">
      <c r="A11" s="11" t="s">
        <v>5</v>
      </c>
      <c r="B11" s="25">
        <f t="shared" si="0"/>
        <v>1.1400000000000001</v>
      </c>
      <c r="C11" s="11">
        <v>2.85</v>
      </c>
      <c r="D11" s="26">
        <f>'[1]`Отчёт'!$E$58</f>
        <v>1.6105525085626238</v>
      </c>
      <c r="E11" s="21">
        <f t="shared" si="1"/>
        <v>1.1400000000000001</v>
      </c>
      <c r="F11" s="11">
        <f t="shared" si="2"/>
        <v>2.85</v>
      </c>
      <c r="G11" s="24">
        <f>'[1]`Отчёт'!$E$59</f>
        <v>1.5067833586650186</v>
      </c>
      <c r="H11" s="11"/>
      <c r="I11" s="11">
        <v>11</v>
      </c>
      <c r="J11" s="11"/>
      <c r="K11" s="11">
        <f t="shared" si="3"/>
        <v>11</v>
      </c>
      <c r="L11" s="11"/>
      <c r="M11" s="11">
        <v>21</v>
      </c>
      <c r="N11" s="11"/>
      <c r="O11" s="11">
        <f t="shared" si="4"/>
        <v>21</v>
      </c>
      <c r="P11" s="11"/>
    </row>
    <row r="12" spans="1:18" ht="15.5" x14ac:dyDescent="0.35">
      <c r="A12" s="11" t="s">
        <v>6</v>
      </c>
      <c r="B12" s="25"/>
      <c r="C12" s="11">
        <v>789270</v>
      </c>
      <c r="D12" s="26">
        <f>'[1]`Отчёт'!$E$34</f>
        <v>1.2863865539696708</v>
      </c>
      <c r="E12" s="21"/>
      <c r="F12" s="11">
        <f t="shared" si="2"/>
        <v>789270</v>
      </c>
      <c r="G12" s="31">
        <f>'[1]`Отчёт'!$E$65</f>
        <v>395576.04480347643</v>
      </c>
      <c r="H12" s="11"/>
      <c r="I12" s="11">
        <v>789270</v>
      </c>
      <c r="J12" s="11"/>
      <c r="K12" s="11">
        <f t="shared" si="3"/>
        <v>789270</v>
      </c>
      <c r="L12" s="11"/>
      <c r="M12" s="11">
        <v>789270</v>
      </c>
      <c r="N12" s="11"/>
      <c r="O12" s="11">
        <f t="shared" si="4"/>
        <v>789270</v>
      </c>
      <c r="P12" s="11"/>
    </row>
    <row r="13" spans="1:18" ht="15.5" x14ac:dyDescent="0.35">
      <c r="A13" s="11" t="s">
        <v>7</v>
      </c>
      <c r="B13" s="25">
        <f t="shared" si="0"/>
        <v>0.8</v>
      </c>
      <c r="C13" s="21">
        <v>2</v>
      </c>
      <c r="D13" s="26">
        <f>'[1]`Отчёт'!$E$34</f>
        <v>1.2863865539696708</v>
      </c>
      <c r="E13" s="21">
        <f t="shared" si="1"/>
        <v>0.8</v>
      </c>
      <c r="F13" s="11">
        <f t="shared" si="2"/>
        <v>2</v>
      </c>
      <c r="G13" s="24">
        <f>'[1]`Отчёт'!$E$71</f>
        <v>1.3238861112419951</v>
      </c>
      <c r="H13" s="11"/>
      <c r="I13" s="11">
        <v>10</v>
      </c>
      <c r="J13" s="11"/>
      <c r="K13" s="11">
        <f t="shared" si="3"/>
        <v>10</v>
      </c>
      <c r="L13" s="11"/>
      <c r="M13" s="11">
        <v>20</v>
      </c>
      <c r="N13" s="11"/>
      <c r="O13" s="11">
        <f t="shared" si="4"/>
        <v>20</v>
      </c>
      <c r="P13" s="11"/>
    </row>
    <row r="14" spans="1:18" ht="15.5" x14ac:dyDescent="0.35">
      <c r="A14" s="11" t="s">
        <v>8</v>
      </c>
      <c r="B14" s="25">
        <f t="shared" si="0"/>
        <v>0.8</v>
      </c>
      <c r="C14" s="21">
        <v>2</v>
      </c>
      <c r="D14" s="26">
        <f>'[1]`Отчёт'!$E$34</f>
        <v>1.2863865539696708</v>
      </c>
      <c r="E14" s="21">
        <f t="shared" si="1"/>
        <v>0.8</v>
      </c>
      <c r="F14" s="11">
        <f t="shared" si="2"/>
        <v>2</v>
      </c>
      <c r="G14" s="24">
        <f>'[1]`Отчёт'!$E$77</f>
        <v>1.6907032670894999</v>
      </c>
      <c r="H14" s="11"/>
      <c r="I14" s="11">
        <v>10</v>
      </c>
      <c r="J14" s="11"/>
      <c r="K14" s="11">
        <f t="shared" si="3"/>
        <v>10</v>
      </c>
      <c r="L14" s="11"/>
      <c r="M14" s="11">
        <v>20</v>
      </c>
      <c r="N14" s="11"/>
      <c r="O14" s="11">
        <f t="shared" si="4"/>
        <v>20</v>
      </c>
      <c r="P14" s="11"/>
    </row>
    <row r="15" spans="1:18" ht="15.5" x14ac:dyDescent="0.35">
      <c r="A15" s="11" t="s">
        <v>9</v>
      </c>
      <c r="B15" s="25">
        <f t="shared" si="0"/>
        <v>0.81</v>
      </c>
      <c r="C15" s="11">
        <v>2.0249999999999999</v>
      </c>
      <c r="D15" s="26">
        <f>'[1]`Отчёт'!$E$34</f>
        <v>1.2863865539696708</v>
      </c>
      <c r="E15" s="21">
        <f t="shared" si="1"/>
        <v>0.81</v>
      </c>
      <c r="F15" s="11">
        <f t="shared" si="2"/>
        <v>2.0249999999999999</v>
      </c>
      <c r="G15" s="24">
        <f>'[1]`Отчёт'!$E$83</f>
        <v>1.5622948444512739</v>
      </c>
      <c r="H15" s="11"/>
      <c r="I15" s="11">
        <v>10</v>
      </c>
      <c r="J15" s="11"/>
      <c r="K15" s="11">
        <f t="shared" si="3"/>
        <v>10</v>
      </c>
      <c r="L15" s="11"/>
      <c r="M15" s="11">
        <v>20.25</v>
      </c>
      <c r="N15" s="11"/>
      <c r="O15" s="11">
        <f t="shared" si="4"/>
        <v>20.25</v>
      </c>
      <c r="P15" s="11"/>
    </row>
    <row r="16" spans="1:18" ht="15.5" x14ac:dyDescent="0.35">
      <c r="A16" s="11" t="s">
        <v>10</v>
      </c>
      <c r="B16" s="27">
        <f t="shared" si="0"/>
        <v>0.81</v>
      </c>
      <c r="C16" s="28">
        <v>2.0249999999999999</v>
      </c>
      <c r="D16" s="29">
        <f>'[1]`Отчёт'!$E$34</f>
        <v>1.2863865539696708</v>
      </c>
      <c r="E16" s="21">
        <f t="shared" si="1"/>
        <v>0.81</v>
      </c>
      <c r="F16" s="11">
        <f t="shared" si="2"/>
        <v>2.0249999999999999</v>
      </c>
      <c r="G16" s="24">
        <f>'[1]`Отчёт'!$E$89</f>
        <v>1.8063849655473851</v>
      </c>
      <c r="H16" s="11"/>
      <c r="I16" s="11">
        <v>10</v>
      </c>
      <c r="J16" s="11"/>
      <c r="K16" s="11">
        <f t="shared" si="3"/>
        <v>10</v>
      </c>
      <c r="L16" s="11"/>
      <c r="M16" s="11">
        <v>20.25</v>
      </c>
      <c r="N16" s="11"/>
      <c r="O16" s="11">
        <f t="shared" si="4"/>
        <v>20.25</v>
      </c>
      <c r="P16" s="11"/>
    </row>
    <row r="17" spans="1:16" ht="15.5" x14ac:dyDescent="0.3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5.5" x14ac:dyDescent="0.35">
      <c r="A18" s="10" t="s">
        <v>0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.5" x14ac:dyDescent="0.35">
      <c r="A19" s="11" t="s">
        <v>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.5" x14ac:dyDescent="0.35">
      <c r="A20" s="11" t="s">
        <v>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.5" x14ac:dyDescent="0.35">
      <c r="A21" s="11" t="s">
        <v>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.5" x14ac:dyDescent="0.35">
      <c r="A22" s="11" t="s">
        <v>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.5" x14ac:dyDescent="0.35">
      <c r="A23" s="11" t="s">
        <v>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.5" x14ac:dyDescent="0.35">
      <c r="A24" s="11" t="s">
        <v>6</v>
      </c>
      <c r="B24" s="11"/>
    </row>
    <row r="25" spans="1:16" ht="15.5" x14ac:dyDescent="0.35">
      <c r="A25" s="11" t="s">
        <v>7</v>
      </c>
      <c r="B25" s="11"/>
    </row>
    <row r="26" spans="1:16" ht="15.5" x14ac:dyDescent="0.35">
      <c r="A26" s="11" t="s">
        <v>8</v>
      </c>
      <c r="B26" s="11"/>
    </row>
    <row r="27" spans="1:16" ht="15.5" x14ac:dyDescent="0.35">
      <c r="A27" s="11" t="s">
        <v>9</v>
      </c>
      <c r="B27" s="11"/>
    </row>
    <row r="28" spans="1:16" ht="15.5" x14ac:dyDescent="0.35">
      <c r="A28" s="11" t="s">
        <v>10</v>
      </c>
      <c r="B28" s="11"/>
    </row>
    <row r="32" spans="1:16" ht="23.5" x14ac:dyDescent="0.35">
      <c r="A32" s="3"/>
      <c r="B32" s="3"/>
      <c r="C32" s="4"/>
      <c r="D32" s="4"/>
      <c r="E32" s="4"/>
      <c r="F32" s="4"/>
      <c r="G32" s="4"/>
      <c r="H32" s="4"/>
      <c r="I32" s="5"/>
    </row>
    <row r="33" spans="1:9" x14ac:dyDescent="0.35">
      <c r="A33" s="4"/>
      <c r="B33" s="4"/>
      <c r="C33" s="4"/>
      <c r="D33" s="6"/>
      <c r="E33" s="6"/>
      <c r="F33" s="6"/>
      <c r="G33" s="6"/>
      <c r="H33" s="6"/>
      <c r="I33" s="7"/>
    </row>
    <row r="34" spans="1:9" x14ac:dyDescent="0.35">
      <c r="A34" s="8"/>
      <c r="B34" s="8"/>
      <c r="C34" s="8"/>
      <c r="D34" s="9"/>
      <c r="E34" s="9"/>
      <c r="F34" s="9"/>
      <c r="G34" s="9"/>
      <c r="H34" s="9"/>
      <c r="I34" s="9"/>
    </row>
    <row r="35" spans="1:9" x14ac:dyDescent="0.35">
      <c r="A35" s="8"/>
      <c r="B35" s="8"/>
      <c r="C35" s="8"/>
      <c r="D35" s="9"/>
      <c r="E35" s="9"/>
      <c r="F35" s="9"/>
      <c r="G35" s="9"/>
      <c r="H35" s="9"/>
      <c r="I35" s="9"/>
    </row>
    <row r="36" spans="1:9" x14ac:dyDescent="0.35">
      <c r="A36" s="8"/>
      <c r="B36" s="8"/>
      <c r="C36" s="8"/>
      <c r="D36" s="9"/>
      <c r="E36" s="9"/>
      <c r="F36" s="9"/>
      <c r="G36" s="9"/>
      <c r="H36" s="9"/>
      <c r="I36" s="9"/>
    </row>
    <row r="37" spans="1:9" x14ac:dyDescent="0.35">
      <c r="A37" s="8"/>
      <c r="B37" s="8"/>
      <c r="C37" s="8"/>
      <c r="D37" s="9"/>
      <c r="E37" s="9"/>
      <c r="F37" s="9"/>
      <c r="G37" s="9"/>
      <c r="H37" s="9"/>
      <c r="I37" s="9"/>
    </row>
    <row r="38" spans="1:9" x14ac:dyDescent="0.35">
      <c r="A38" s="8"/>
      <c r="B38" s="8"/>
      <c r="C38" s="8"/>
      <c r="D38" s="9"/>
      <c r="E38" s="9"/>
      <c r="F38" s="9"/>
      <c r="G38" s="9"/>
      <c r="H38" s="9"/>
      <c r="I38" s="9"/>
    </row>
    <row r="39" spans="1:9" x14ac:dyDescent="0.35">
      <c r="A39" s="8"/>
      <c r="B39" s="8"/>
      <c r="C39" s="8"/>
      <c r="D39" s="9"/>
      <c r="E39" s="9"/>
      <c r="F39" s="9"/>
      <c r="G39" s="9"/>
      <c r="H39" s="9"/>
      <c r="I39" s="9"/>
    </row>
    <row r="40" spans="1:9" x14ac:dyDescent="0.35">
      <c r="A40" s="8"/>
      <c r="B40" s="8"/>
      <c r="C40" s="8"/>
      <c r="D40" s="9"/>
      <c r="E40" s="9"/>
      <c r="F40" s="9"/>
      <c r="G40" s="9"/>
      <c r="H40" s="9"/>
      <c r="I40" s="9"/>
    </row>
    <row r="41" spans="1:9" x14ac:dyDescent="0.35">
      <c r="A41" s="8"/>
      <c r="B41" s="8"/>
      <c r="C41" s="8"/>
      <c r="D41" s="9"/>
      <c r="E41" s="9"/>
      <c r="F41" s="9"/>
      <c r="G41" s="9"/>
      <c r="H41" s="9"/>
      <c r="I41" s="9"/>
    </row>
    <row r="42" spans="1:9" x14ac:dyDescent="0.35">
      <c r="A42" s="8"/>
      <c r="B42" s="8"/>
      <c r="C42" s="8"/>
      <c r="D42" s="9"/>
      <c r="E42" s="9"/>
      <c r="F42" s="9"/>
      <c r="G42" s="9"/>
      <c r="H42" s="9"/>
      <c r="I42" s="9"/>
    </row>
    <row r="43" spans="1:9" x14ac:dyDescent="0.35">
      <c r="A43" s="8"/>
      <c r="B43" s="8"/>
      <c r="C43" s="8"/>
      <c r="D43" s="9"/>
      <c r="E43" s="9"/>
      <c r="F43" s="9"/>
      <c r="G43" s="9"/>
      <c r="H43" s="9"/>
      <c r="I43" s="9"/>
    </row>
    <row r="44" spans="1:9" x14ac:dyDescent="0.35">
      <c r="A44" s="8"/>
      <c r="B44" s="8"/>
      <c r="C44" s="8"/>
      <c r="D44" s="9"/>
      <c r="E44" s="9"/>
      <c r="F44" s="9"/>
      <c r="G44" s="9"/>
      <c r="H44" s="9"/>
      <c r="I44" s="9"/>
    </row>
    <row r="45" spans="1:9" x14ac:dyDescent="0.35">
      <c r="A45" s="8"/>
      <c r="B45" s="8"/>
      <c r="C45" s="8"/>
      <c r="D45" s="9"/>
      <c r="E45" s="9"/>
      <c r="F45" s="9"/>
      <c r="G45" s="9"/>
      <c r="H45" s="9"/>
      <c r="I45" s="9"/>
    </row>
    <row r="46" spans="1:9" x14ac:dyDescent="0.35">
      <c r="A46" s="8"/>
      <c r="B46" s="8"/>
      <c r="C46" s="8"/>
      <c r="D46" s="9"/>
      <c r="E46" s="9"/>
      <c r="F46" s="9"/>
      <c r="G46" s="9"/>
      <c r="H46" s="9"/>
      <c r="I46" s="9"/>
    </row>
    <row r="47" spans="1:9" x14ac:dyDescent="0.35">
      <c r="A47" s="8"/>
      <c r="B47" s="8"/>
      <c r="C47" s="8"/>
      <c r="D47" s="9"/>
      <c r="E47" s="9"/>
      <c r="F47" s="9"/>
      <c r="G47" s="9"/>
      <c r="H47" s="9"/>
      <c r="I47" s="9"/>
    </row>
    <row r="48" spans="1:9" x14ac:dyDescent="0.35">
      <c r="A48" s="8"/>
      <c r="B48" s="8"/>
      <c r="C48" s="8"/>
      <c r="D48" s="9"/>
      <c r="E48" s="9"/>
      <c r="F48" s="9"/>
      <c r="G48" s="9"/>
      <c r="H48" s="9"/>
      <c r="I48" s="9"/>
    </row>
    <row r="49" spans="1:9" x14ac:dyDescent="0.35">
      <c r="A49" s="8"/>
      <c r="B49" s="8"/>
      <c r="C49" s="8"/>
      <c r="D49" s="9"/>
      <c r="E49" s="9"/>
      <c r="F49" s="9"/>
      <c r="G49" s="9"/>
      <c r="H49" s="9"/>
      <c r="I49" s="9"/>
    </row>
    <row r="50" spans="1:9" x14ac:dyDescent="0.35">
      <c r="A50" s="8"/>
      <c r="B50" s="8"/>
      <c r="C50" s="8"/>
      <c r="D50" s="9"/>
      <c r="E50" s="9"/>
      <c r="F50" s="9"/>
      <c r="G50" s="9"/>
      <c r="H50" s="9"/>
      <c r="I50" s="9"/>
    </row>
    <row r="51" spans="1:9" x14ac:dyDescent="0.35">
      <c r="A51" s="8"/>
      <c r="B51" s="8"/>
      <c r="C51" s="8"/>
      <c r="D51" s="9"/>
      <c r="E51" s="9"/>
      <c r="F51" s="9"/>
      <c r="G51" s="9"/>
      <c r="H51" s="9"/>
      <c r="I51" s="9"/>
    </row>
    <row r="52" spans="1:9" x14ac:dyDescent="0.35">
      <c r="A52" s="8"/>
      <c r="B52" s="8"/>
      <c r="C52" s="8"/>
      <c r="D52" s="9"/>
      <c r="E52" s="9"/>
      <c r="F52" s="9"/>
      <c r="G52" s="9"/>
      <c r="H52" s="9"/>
      <c r="I52" s="9"/>
    </row>
    <row r="53" spans="1:9" x14ac:dyDescent="0.35">
      <c r="A53" s="8"/>
      <c r="B53" s="8"/>
      <c r="C53" s="8"/>
      <c r="D53" s="9"/>
      <c r="E53" s="9"/>
      <c r="F53" s="9"/>
      <c r="G53" s="9"/>
      <c r="H53" s="9"/>
      <c r="I53" s="9"/>
    </row>
    <row r="54" spans="1:9" x14ac:dyDescent="0.35">
      <c r="A54" s="8"/>
      <c r="B54" s="8"/>
      <c r="C54" s="8"/>
      <c r="D54" s="9"/>
      <c r="E54" s="9"/>
      <c r="F54" s="9"/>
      <c r="G54" s="9"/>
      <c r="H54" s="9"/>
      <c r="I54" s="9"/>
    </row>
    <row r="55" spans="1:9" x14ac:dyDescent="0.35">
      <c r="A55" s="8"/>
      <c r="B55" s="8"/>
      <c r="C55" s="8"/>
      <c r="D55" s="9"/>
      <c r="E55" s="9"/>
      <c r="F55" s="9"/>
      <c r="G55" s="9"/>
      <c r="H55" s="9"/>
      <c r="I55" s="9"/>
    </row>
    <row r="56" spans="1:9" x14ac:dyDescent="0.35">
      <c r="A56" s="8"/>
      <c r="B56" s="8"/>
      <c r="C56" s="8"/>
      <c r="D56" s="9"/>
      <c r="E56" s="9"/>
      <c r="F56" s="9"/>
      <c r="G56" s="9"/>
      <c r="H56" s="9"/>
      <c r="I56" s="9"/>
    </row>
    <row r="57" spans="1:9" x14ac:dyDescent="0.35">
      <c r="A57" s="8"/>
      <c r="B57" s="8"/>
      <c r="C57" s="8"/>
      <c r="D57" s="9"/>
      <c r="E57" s="9"/>
      <c r="F57" s="9"/>
      <c r="G57" s="9"/>
      <c r="H57" s="9"/>
      <c r="I57" s="9"/>
    </row>
    <row r="58" spans="1:9" x14ac:dyDescent="0.35">
      <c r="A58" s="8"/>
      <c r="B58" s="8"/>
      <c r="C58" s="8"/>
      <c r="D58" s="9"/>
      <c r="E58" s="9"/>
      <c r="F58" s="9"/>
      <c r="G58" s="9"/>
      <c r="H58" s="9"/>
      <c r="I58" s="9"/>
    </row>
    <row r="59" spans="1:9" x14ac:dyDescent="0.35">
      <c r="A59" s="8"/>
      <c r="B59" s="8"/>
      <c r="C59" s="8"/>
      <c r="D59" s="9"/>
      <c r="E59" s="9"/>
      <c r="F59" s="9"/>
      <c r="G59" s="9"/>
      <c r="H59" s="9"/>
      <c r="I59" s="9"/>
    </row>
    <row r="60" spans="1:9" x14ac:dyDescent="0.35">
      <c r="A60" s="8"/>
      <c r="B60" s="8"/>
      <c r="C60" s="8"/>
      <c r="D60" s="9"/>
      <c r="E60" s="9"/>
      <c r="F60" s="9"/>
      <c r="G60" s="9"/>
      <c r="H60" s="9"/>
      <c r="I60" s="9"/>
    </row>
    <row r="61" spans="1:9" x14ac:dyDescent="0.35">
      <c r="A61" s="8"/>
      <c r="B61" s="8"/>
      <c r="C61" s="8"/>
      <c r="D61" s="9"/>
      <c r="E61" s="9"/>
      <c r="F61" s="9"/>
      <c r="G61" s="9"/>
      <c r="H61" s="9"/>
      <c r="I61" s="9"/>
    </row>
    <row r="62" spans="1:9" x14ac:dyDescent="0.35">
      <c r="A62" s="8"/>
      <c r="B62" s="8"/>
      <c r="C62" s="8"/>
      <c r="D62" s="9"/>
      <c r="E62" s="9"/>
      <c r="F62" s="9"/>
      <c r="G62" s="9"/>
      <c r="H62" s="9"/>
      <c r="I62" s="9"/>
    </row>
    <row r="63" spans="1:9" x14ac:dyDescent="0.35">
      <c r="A63" s="8"/>
      <c r="B63" s="8"/>
      <c r="C63" s="8"/>
      <c r="D63" s="9"/>
      <c r="E63" s="9"/>
      <c r="F63" s="9"/>
      <c r="G63" s="9"/>
      <c r="H63" s="9"/>
      <c r="I63" s="9"/>
    </row>
    <row r="64" spans="1:9" x14ac:dyDescent="0.35">
      <c r="A64" s="8"/>
      <c r="B64" s="8"/>
      <c r="C64" s="8"/>
      <c r="D64" s="9"/>
      <c r="E64" s="9"/>
      <c r="F64" s="9"/>
      <c r="G64" s="9"/>
      <c r="H64" s="9"/>
      <c r="I64" s="9"/>
    </row>
    <row r="65" spans="1:9" x14ac:dyDescent="0.35">
      <c r="A65" s="8"/>
      <c r="B65" s="8"/>
      <c r="C65" s="8"/>
      <c r="D65" s="9"/>
      <c r="E65" s="9"/>
      <c r="F65" s="9"/>
      <c r="G65" s="9"/>
      <c r="H65" s="9"/>
      <c r="I65" s="9"/>
    </row>
    <row r="66" spans="1:9" x14ac:dyDescent="0.35">
      <c r="A66" s="8"/>
      <c r="B66" s="8"/>
      <c r="C66" s="8"/>
      <c r="D66" s="9"/>
      <c r="E66" s="9"/>
      <c r="F66" s="9"/>
      <c r="G66" s="9"/>
      <c r="H66" s="9"/>
      <c r="I66" s="9"/>
    </row>
    <row r="67" spans="1:9" x14ac:dyDescent="0.35">
      <c r="A67" s="8"/>
      <c r="B67" s="8"/>
      <c r="C67" s="8"/>
      <c r="D67" s="9"/>
      <c r="E67" s="9"/>
      <c r="F67" s="9"/>
      <c r="G67" s="9"/>
      <c r="H67" s="9"/>
      <c r="I67" s="9"/>
    </row>
    <row r="68" spans="1:9" x14ac:dyDescent="0.35">
      <c r="A68" s="8"/>
      <c r="B68" s="8"/>
      <c r="C68" s="8"/>
      <c r="D68" s="9"/>
      <c r="E68" s="9"/>
      <c r="F68" s="9"/>
      <c r="G68" s="9"/>
      <c r="H68" s="9"/>
      <c r="I68" s="9"/>
    </row>
    <row r="69" spans="1:9" x14ac:dyDescent="0.35">
      <c r="A69" s="8"/>
      <c r="B69" s="8"/>
      <c r="C69" s="8"/>
      <c r="D69" s="9"/>
      <c r="E69" s="9"/>
      <c r="F69" s="9"/>
      <c r="G69" s="9"/>
      <c r="H69" s="9"/>
      <c r="I69" s="9"/>
    </row>
    <row r="70" spans="1:9" x14ac:dyDescent="0.35">
      <c r="A70" s="8"/>
      <c r="B70" s="8"/>
      <c r="C70" s="8"/>
      <c r="D70" s="9"/>
      <c r="E70" s="9"/>
      <c r="F70" s="9"/>
      <c r="G70" s="9"/>
      <c r="H70" s="9"/>
      <c r="I70" s="9"/>
    </row>
    <row r="71" spans="1:9" x14ac:dyDescent="0.35">
      <c r="A71" s="8"/>
      <c r="B71" s="8"/>
      <c r="C71" s="8"/>
      <c r="D71" s="9"/>
      <c r="E71" s="9"/>
      <c r="F71" s="9"/>
      <c r="G71" s="9"/>
      <c r="H71" s="9"/>
      <c r="I71" s="9"/>
    </row>
    <row r="72" spans="1:9" x14ac:dyDescent="0.35">
      <c r="A72" s="8"/>
      <c r="B72" s="8"/>
      <c r="C72" s="8"/>
      <c r="D72" s="9"/>
      <c r="E72" s="9"/>
      <c r="F72" s="9"/>
      <c r="G72" s="9"/>
      <c r="H72" s="9"/>
      <c r="I72" s="9"/>
    </row>
    <row r="73" spans="1:9" x14ac:dyDescent="0.35">
      <c r="A73" s="8"/>
      <c r="B73" s="8"/>
      <c r="C73" s="8"/>
      <c r="D73" s="9"/>
      <c r="E73" s="9"/>
      <c r="F73" s="9"/>
      <c r="G73" s="9"/>
      <c r="H73" s="9"/>
      <c r="I73" s="9"/>
    </row>
    <row r="74" spans="1:9" x14ac:dyDescent="0.35">
      <c r="A74" s="8"/>
      <c r="B74" s="8"/>
      <c r="C74" s="8"/>
      <c r="D74" s="9"/>
      <c r="E74" s="9"/>
      <c r="F74" s="9"/>
      <c r="G74" s="9"/>
      <c r="H74" s="9"/>
      <c r="I74" s="9"/>
    </row>
    <row r="75" spans="1:9" x14ac:dyDescent="0.35">
      <c r="A75" s="8"/>
      <c r="B75" s="8"/>
      <c r="C75" s="8"/>
      <c r="D75" s="9"/>
      <c r="E75" s="9"/>
      <c r="F75" s="9"/>
      <c r="G75" s="9"/>
      <c r="H75" s="9"/>
      <c r="I75" s="9"/>
    </row>
    <row r="76" spans="1:9" x14ac:dyDescent="0.35">
      <c r="A76" s="8"/>
      <c r="B76" s="8"/>
      <c r="C76" s="8"/>
      <c r="D76" s="9"/>
      <c r="E76" s="9"/>
      <c r="F76" s="9"/>
      <c r="G76" s="9"/>
      <c r="H76" s="9"/>
      <c r="I76" s="9"/>
    </row>
    <row r="77" spans="1:9" x14ac:dyDescent="0.35">
      <c r="A77" s="8"/>
      <c r="B77" s="8"/>
      <c r="C77" s="8"/>
      <c r="D77" s="9"/>
      <c r="E77" s="9"/>
      <c r="F77" s="9"/>
      <c r="G77" s="9"/>
      <c r="H77" s="9"/>
      <c r="I77" s="9"/>
    </row>
    <row r="78" spans="1:9" x14ac:dyDescent="0.35">
      <c r="A78" s="8"/>
      <c r="B78" s="8"/>
      <c r="C78" s="8"/>
      <c r="D78" s="9"/>
      <c r="E78" s="9"/>
      <c r="F78" s="9"/>
      <c r="G78" s="9"/>
      <c r="H78" s="9"/>
      <c r="I78" s="9"/>
    </row>
    <row r="79" spans="1:9" x14ac:dyDescent="0.35">
      <c r="A79" s="8"/>
      <c r="B79" s="8"/>
      <c r="C79" s="8"/>
      <c r="D79" s="9"/>
      <c r="E79" s="9"/>
      <c r="F79" s="9"/>
      <c r="G79" s="9"/>
      <c r="H79" s="9"/>
      <c r="I79" s="9"/>
    </row>
    <row r="80" spans="1:9" x14ac:dyDescent="0.35">
      <c r="A80" s="8"/>
      <c r="B80" s="8"/>
      <c r="C80" s="8"/>
      <c r="D80" s="9"/>
      <c r="E80" s="9"/>
      <c r="F80" s="9"/>
      <c r="G80" s="9"/>
      <c r="H80" s="9"/>
      <c r="I80" s="9"/>
    </row>
    <row r="81" spans="1:9" x14ac:dyDescent="0.35">
      <c r="A81" s="8"/>
      <c r="B81" s="8"/>
      <c r="C81" s="8"/>
      <c r="D81" s="9"/>
      <c r="E81" s="9"/>
      <c r="F81" s="9"/>
      <c r="G81" s="9"/>
      <c r="H81" s="9"/>
      <c r="I81" s="9"/>
    </row>
    <row r="82" spans="1:9" x14ac:dyDescent="0.35">
      <c r="A82" s="8"/>
      <c r="B82" s="8"/>
      <c r="C82" s="8"/>
      <c r="D82" s="9"/>
      <c r="E82" s="9"/>
      <c r="F82" s="9"/>
      <c r="G82" s="9"/>
      <c r="H82" s="9"/>
      <c r="I82" s="9"/>
    </row>
    <row r="83" spans="1:9" x14ac:dyDescent="0.35">
      <c r="A83" s="8"/>
      <c r="B83" s="8"/>
      <c r="C83" s="8"/>
      <c r="D83" s="9"/>
      <c r="E83" s="9"/>
      <c r="F83" s="9"/>
      <c r="G83" s="9"/>
      <c r="H83" s="9"/>
      <c r="I83" s="9"/>
    </row>
    <row r="84" spans="1:9" x14ac:dyDescent="0.35">
      <c r="A84" s="8"/>
      <c r="B84" s="8"/>
      <c r="C84" s="8"/>
      <c r="D84" s="9"/>
      <c r="E84" s="9"/>
      <c r="F84" s="9"/>
      <c r="G84" s="9"/>
      <c r="H84" s="9"/>
      <c r="I84" s="9"/>
    </row>
    <row r="85" spans="1:9" x14ac:dyDescent="0.35">
      <c r="A85" s="8"/>
      <c r="B85" s="8"/>
      <c r="C85" s="8"/>
      <c r="D85" s="9"/>
      <c r="E85" s="9"/>
      <c r="F85" s="9"/>
      <c r="G85" s="9"/>
      <c r="H85" s="9"/>
      <c r="I85" s="9"/>
    </row>
    <row r="86" spans="1:9" x14ac:dyDescent="0.35">
      <c r="A86" s="8"/>
      <c r="B86" s="8"/>
      <c r="C86" s="8"/>
      <c r="D86" s="9"/>
      <c r="E86" s="9"/>
      <c r="F86" s="9"/>
      <c r="G86" s="9"/>
      <c r="H86" s="9"/>
      <c r="I86" s="9"/>
    </row>
    <row r="87" spans="1:9" x14ac:dyDescent="0.35">
      <c r="A87" s="8"/>
      <c r="B87" s="8"/>
      <c r="C87" s="8"/>
      <c r="D87" s="9"/>
      <c r="E87" s="9"/>
      <c r="F87" s="9"/>
      <c r="G87" s="9"/>
      <c r="H87" s="9"/>
      <c r="I87" s="9"/>
    </row>
    <row r="88" spans="1:9" x14ac:dyDescent="0.35">
      <c r="A88" s="8"/>
      <c r="B88" s="8"/>
      <c r="C88" s="8"/>
      <c r="D88" s="9"/>
      <c r="E88" s="9"/>
      <c r="F88" s="9"/>
      <c r="G88" s="9"/>
      <c r="H88" s="9"/>
      <c r="I88" s="9"/>
    </row>
    <row r="89" spans="1:9" x14ac:dyDescent="0.35">
      <c r="A89" s="8"/>
      <c r="B89" s="8"/>
      <c r="C89" s="8"/>
      <c r="D89" s="9"/>
      <c r="E89" s="9"/>
      <c r="F89" s="9"/>
      <c r="G89" s="9"/>
      <c r="H89" s="9"/>
      <c r="I89" s="9"/>
    </row>
    <row r="90" spans="1:9" x14ac:dyDescent="0.35">
      <c r="A90" s="8"/>
      <c r="B90" s="8"/>
      <c r="C90" s="8"/>
      <c r="D90" s="9"/>
      <c r="E90" s="9"/>
      <c r="F90" s="9"/>
      <c r="G90" s="9"/>
      <c r="H90" s="9"/>
      <c r="I90" s="9"/>
    </row>
    <row r="91" spans="1:9" x14ac:dyDescent="0.35">
      <c r="A91" s="8"/>
      <c r="B91" s="8"/>
      <c r="C91" s="8"/>
      <c r="D91" s="9"/>
      <c r="E91" s="9"/>
      <c r="F91" s="9"/>
      <c r="G91" s="9"/>
      <c r="H91" s="9"/>
      <c r="I91" s="9"/>
    </row>
    <row r="92" spans="1:9" x14ac:dyDescent="0.35">
      <c r="A92" s="8"/>
      <c r="B92" s="8"/>
      <c r="C92" s="8"/>
      <c r="D92" s="9"/>
      <c r="E92" s="9"/>
      <c r="F92" s="9"/>
      <c r="G92" s="9"/>
      <c r="H92" s="9"/>
      <c r="I92" s="9"/>
    </row>
    <row r="93" spans="1:9" x14ac:dyDescent="0.35">
      <c r="A93" s="8"/>
      <c r="B93" s="8"/>
      <c r="C93" s="8"/>
      <c r="D93" s="9"/>
      <c r="E93" s="9"/>
      <c r="F93" s="9"/>
      <c r="G93" s="9"/>
      <c r="H93" s="9"/>
      <c r="I93" s="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zoomScale="70" zoomScaleNormal="70" workbookViewId="0">
      <selection activeCell="I19" sqref="I19:K19"/>
    </sheetView>
  </sheetViews>
  <sheetFormatPr defaultRowHeight="14.5" x14ac:dyDescent="0.35"/>
  <cols>
    <col min="1" max="1" width="15.6328125" customWidth="1"/>
    <col min="2" max="2" width="18.81640625" customWidth="1"/>
    <col min="3" max="3" width="11.81640625" customWidth="1"/>
    <col min="4" max="4" width="9.7265625" customWidth="1"/>
    <col min="5" max="5" width="11.453125" customWidth="1"/>
    <col min="7" max="7" width="11.81640625" bestFit="1" customWidth="1"/>
    <col min="11" max="11" width="12.36328125" bestFit="1" customWidth="1"/>
  </cols>
  <sheetData>
    <row r="1" spans="1:11" x14ac:dyDescent="0.35">
      <c r="A1" s="56" t="s">
        <v>11</v>
      </c>
      <c r="B1" t="s">
        <v>41</v>
      </c>
    </row>
    <row r="4" spans="1:11" x14ac:dyDescent="0.35">
      <c r="C4" s="59" t="s">
        <v>39</v>
      </c>
      <c r="D4" s="59"/>
      <c r="E4" s="59" t="s">
        <v>40</v>
      </c>
    </row>
    <row r="5" spans="1:11" x14ac:dyDescent="0.35">
      <c r="A5" t="s">
        <v>0</v>
      </c>
      <c r="C5" s="2"/>
      <c r="D5" s="2"/>
      <c r="E5" s="2"/>
    </row>
    <row r="6" spans="1:11" x14ac:dyDescent="0.35">
      <c r="A6" t="s">
        <v>1</v>
      </c>
      <c r="C6" s="58">
        <v>1.287688683746196</v>
      </c>
      <c r="D6" s="2"/>
      <c r="E6" s="58">
        <v>1.6005116387841238</v>
      </c>
      <c r="H6" s="54"/>
      <c r="K6" s="54"/>
    </row>
    <row r="7" spans="1:11" x14ac:dyDescent="0.35">
      <c r="A7" t="s">
        <v>2</v>
      </c>
      <c r="C7" s="58">
        <v>1.1122956944525855</v>
      </c>
      <c r="D7" s="2"/>
      <c r="E7" s="58">
        <v>1.3822683228584793</v>
      </c>
      <c r="H7" s="54"/>
      <c r="K7" s="54"/>
    </row>
    <row r="8" spans="1:11" x14ac:dyDescent="0.35">
      <c r="A8" t="s">
        <v>3</v>
      </c>
      <c r="C8" s="58">
        <v>0.87301922651258179</v>
      </c>
      <c r="D8" s="2"/>
      <c r="E8" s="58">
        <v>1.0854283769774908</v>
      </c>
      <c r="H8" s="54"/>
      <c r="K8" s="54"/>
    </row>
    <row r="9" spans="1:11" x14ac:dyDescent="0.35">
      <c r="A9" t="s">
        <v>4</v>
      </c>
      <c r="C9" s="58">
        <v>1.0139712640342209</v>
      </c>
      <c r="D9" s="2"/>
      <c r="E9" s="58">
        <v>1.260605997372358</v>
      </c>
      <c r="H9" s="54"/>
      <c r="K9" s="54"/>
    </row>
    <row r="10" spans="1:11" x14ac:dyDescent="0.35">
      <c r="A10" t="s">
        <v>5</v>
      </c>
      <c r="C10" s="58">
        <v>0.72930776237787887</v>
      </c>
      <c r="D10" s="2"/>
      <c r="E10" s="58">
        <v>0.90728493675508504</v>
      </c>
      <c r="H10" s="54"/>
      <c r="K10" s="54"/>
    </row>
    <row r="11" spans="1:11" x14ac:dyDescent="0.35">
      <c r="A11" t="s">
        <v>6</v>
      </c>
      <c r="C11" s="58">
        <v>0</v>
      </c>
      <c r="D11" s="2"/>
      <c r="E11" s="58">
        <v>1</v>
      </c>
      <c r="H11" s="54"/>
      <c r="K11" s="54"/>
    </row>
    <row r="12" spans="1:11" x14ac:dyDescent="0.35">
      <c r="A12" t="s">
        <v>7</v>
      </c>
      <c r="C12" s="58">
        <v>0.55736678986030441</v>
      </c>
      <c r="D12" s="2"/>
      <c r="E12" s="58">
        <v>0.69418506399239055</v>
      </c>
      <c r="H12" s="54"/>
      <c r="K12" s="54"/>
    </row>
    <row r="13" spans="1:11" x14ac:dyDescent="0.35">
      <c r="A13" t="s">
        <v>8</v>
      </c>
      <c r="C13" s="58">
        <v>0.2753608091623107</v>
      </c>
      <c r="D13" s="2"/>
      <c r="E13" s="58">
        <v>0.34082599156400661</v>
      </c>
      <c r="H13" s="54"/>
      <c r="K13" s="54"/>
    </row>
    <row r="14" spans="1:11" x14ac:dyDescent="0.35">
      <c r="A14" t="s">
        <v>9</v>
      </c>
      <c r="C14" s="58">
        <v>0.50196743099512953</v>
      </c>
      <c r="D14" s="2"/>
      <c r="E14" s="58">
        <v>0.62523323597164304</v>
      </c>
      <c r="H14" s="54"/>
      <c r="K14" s="54"/>
    </row>
    <row r="15" spans="1:11" x14ac:dyDescent="0.35">
      <c r="A15" t="s">
        <v>10</v>
      </c>
      <c r="C15" s="58">
        <v>0.44442717362918061</v>
      </c>
      <c r="D15" s="2"/>
      <c r="E15" s="58">
        <v>0.55355658213502379</v>
      </c>
      <c r="H15" s="54"/>
      <c r="K15" s="54"/>
    </row>
    <row r="18" spans="1:13" x14ac:dyDescent="0.35">
      <c r="A18" s="56" t="s">
        <v>24</v>
      </c>
    </row>
    <row r="19" spans="1:13" x14ac:dyDescent="0.35">
      <c r="A19" t="s">
        <v>0</v>
      </c>
      <c r="B19" t="s">
        <v>25</v>
      </c>
      <c r="C19" t="s">
        <v>38</v>
      </c>
      <c r="D19" t="s">
        <v>26</v>
      </c>
      <c r="E19" t="s">
        <v>35</v>
      </c>
      <c r="F19" t="s">
        <v>35</v>
      </c>
      <c r="G19" t="s">
        <v>27</v>
      </c>
      <c r="I19" s="57" t="s">
        <v>39</v>
      </c>
      <c r="J19" s="57"/>
      <c r="K19" s="57" t="s">
        <v>40</v>
      </c>
      <c r="M19" s="57"/>
    </row>
    <row r="20" spans="1:13" x14ac:dyDescent="0.35">
      <c r="E20" t="s">
        <v>36</v>
      </c>
      <c r="F20" t="s">
        <v>16</v>
      </c>
    </row>
    <row r="21" spans="1:13" x14ac:dyDescent="0.35">
      <c r="A21" t="s">
        <v>1</v>
      </c>
      <c r="B21" t="s">
        <v>28</v>
      </c>
      <c r="C21" t="s">
        <v>15</v>
      </c>
      <c r="D21">
        <v>1</v>
      </c>
      <c r="E21" s="54">
        <v>0.9</v>
      </c>
      <c r="F21">
        <v>2.25</v>
      </c>
      <c r="G21" s="54">
        <v>1.2863865539696708</v>
      </c>
      <c r="I21" s="58">
        <v>1.287688683746196</v>
      </c>
      <c r="K21" s="58">
        <v>1.6005116387841201</v>
      </c>
    </row>
    <row r="22" spans="1:13" x14ac:dyDescent="0.35">
      <c r="A22" t="s">
        <v>29</v>
      </c>
      <c r="B22" t="s">
        <v>30</v>
      </c>
      <c r="C22" t="s">
        <v>37</v>
      </c>
      <c r="D22">
        <v>1</v>
      </c>
      <c r="E22" s="54">
        <v>0.9</v>
      </c>
      <c r="F22">
        <v>2.25</v>
      </c>
      <c r="G22" s="54">
        <v>1.1017024297211211</v>
      </c>
    </row>
    <row r="23" spans="1:13" x14ac:dyDescent="0.35">
      <c r="A23" t="s">
        <v>29</v>
      </c>
      <c r="B23" t="s">
        <v>31</v>
      </c>
      <c r="C23" t="s">
        <v>17</v>
      </c>
      <c r="D23">
        <v>1</v>
      </c>
      <c r="E23" s="54">
        <v>4.9000000000000004</v>
      </c>
      <c r="F23">
        <v>12.25</v>
      </c>
      <c r="G23" s="54">
        <v>3.5230719439239269</v>
      </c>
    </row>
    <row r="24" spans="1:13" x14ac:dyDescent="0.35">
      <c r="A24" t="s">
        <v>29</v>
      </c>
      <c r="B24" t="s">
        <v>32</v>
      </c>
      <c r="C24" t="s">
        <v>18</v>
      </c>
      <c r="D24">
        <v>1</v>
      </c>
      <c r="E24" s="54">
        <v>4.9000000000000004</v>
      </c>
      <c r="F24">
        <v>12.25</v>
      </c>
      <c r="G24" s="54">
        <v>3.5191403443188123</v>
      </c>
    </row>
    <row r="25" spans="1:13" x14ac:dyDescent="0.35">
      <c r="A25" t="s">
        <v>29</v>
      </c>
      <c r="B25" t="s">
        <v>33</v>
      </c>
      <c r="C25" t="s">
        <v>22</v>
      </c>
      <c r="D25">
        <v>1</v>
      </c>
      <c r="E25" s="54">
        <v>9.7000000000000011</v>
      </c>
      <c r="F25">
        <v>24.25</v>
      </c>
      <c r="G25" s="54">
        <v>7.7537237562839509</v>
      </c>
    </row>
    <row r="26" spans="1:13" x14ac:dyDescent="0.35">
      <c r="A26" t="s">
        <v>29</v>
      </c>
      <c r="B26" t="s">
        <v>34</v>
      </c>
      <c r="C26" t="s">
        <v>23</v>
      </c>
      <c r="D26">
        <v>1</v>
      </c>
      <c r="E26" s="54">
        <v>9.7000000000000011</v>
      </c>
      <c r="F26">
        <v>24.25</v>
      </c>
      <c r="G26" s="54">
        <v>7.4099734139134119</v>
      </c>
    </row>
    <row r="27" spans="1:13" x14ac:dyDescent="0.35">
      <c r="A27" t="s">
        <v>2</v>
      </c>
      <c r="B27" t="s">
        <v>28</v>
      </c>
      <c r="D27">
        <v>1</v>
      </c>
      <c r="E27" s="54">
        <v>0.91999999999999993</v>
      </c>
      <c r="F27">
        <v>2.2999999999999998</v>
      </c>
      <c r="G27" s="54">
        <v>1.1122083523161714</v>
      </c>
      <c r="I27" s="58">
        <v>1.1122956944525855</v>
      </c>
      <c r="K27" s="58">
        <v>1.3822683228584793</v>
      </c>
    </row>
    <row r="28" spans="1:13" x14ac:dyDescent="0.35">
      <c r="A28" t="s">
        <v>29</v>
      </c>
      <c r="B28" t="s">
        <v>30</v>
      </c>
      <c r="D28">
        <v>1</v>
      </c>
      <c r="E28" s="54">
        <v>0.91999999999999993</v>
      </c>
      <c r="F28">
        <v>2.2999999999999998</v>
      </c>
      <c r="G28" s="54">
        <v>1.0374883570770388</v>
      </c>
    </row>
    <row r="29" spans="1:13" x14ac:dyDescent="0.35">
      <c r="A29" t="s">
        <v>29</v>
      </c>
      <c r="B29" t="s">
        <v>31</v>
      </c>
      <c r="D29">
        <v>1</v>
      </c>
      <c r="E29" s="54">
        <v>4.6000000000000005</v>
      </c>
      <c r="F29">
        <v>11.5</v>
      </c>
      <c r="G29" s="54">
        <v>3.823395350874879</v>
      </c>
    </row>
    <row r="30" spans="1:13" x14ac:dyDescent="0.35">
      <c r="A30" t="s">
        <v>29</v>
      </c>
      <c r="B30" t="s">
        <v>32</v>
      </c>
      <c r="D30">
        <v>1</v>
      </c>
      <c r="E30" s="54">
        <v>4.6000000000000005</v>
      </c>
      <c r="F30">
        <v>11.5</v>
      </c>
      <c r="G30" s="54">
        <v>3.8603901310342326</v>
      </c>
    </row>
    <row r="31" spans="1:13" x14ac:dyDescent="0.35">
      <c r="A31" t="s">
        <v>29</v>
      </c>
      <c r="B31" t="s">
        <v>33</v>
      </c>
      <c r="D31">
        <v>1</v>
      </c>
      <c r="E31" s="54">
        <v>9.2000000000000011</v>
      </c>
      <c r="F31">
        <v>23</v>
      </c>
      <c r="G31" s="54">
        <v>8.53131931254355</v>
      </c>
    </row>
    <row r="32" spans="1:13" x14ac:dyDescent="0.35">
      <c r="A32" t="s">
        <v>29</v>
      </c>
      <c r="B32" t="s">
        <v>34</v>
      </c>
      <c r="D32">
        <v>1</v>
      </c>
      <c r="E32" s="54">
        <v>9.2000000000000011</v>
      </c>
      <c r="F32">
        <v>23</v>
      </c>
      <c r="G32" s="54">
        <v>8.2104517274095574</v>
      </c>
    </row>
    <row r="33" spans="1:11" x14ac:dyDescent="0.35">
      <c r="A33" t="s">
        <v>3</v>
      </c>
      <c r="B33" t="s">
        <v>28</v>
      </c>
      <c r="D33">
        <v>1</v>
      </c>
      <c r="E33" s="58">
        <v>0.9</v>
      </c>
      <c r="F33">
        <v>2.25</v>
      </c>
      <c r="G33" s="54">
        <v>1.0822050630267188</v>
      </c>
      <c r="I33" s="58">
        <v>0.87301922651258179</v>
      </c>
      <c r="K33" s="58">
        <v>1.0854283769774908</v>
      </c>
    </row>
    <row r="34" spans="1:11" x14ac:dyDescent="0.35">
      <c r="A34" t="s">
        <v>29</v>
      </c>
      <c r="B34" t="s">
        <v>30</v>
      </c>
      <c r="D34">
        <v>1</v>
      </c>
      <c r="E34" s="58">
        <v>0.9</v>
      </c>
      <c r="F34">
        <v>2.25</v>
      </c>
      <c r="G34" s="54">
        <v>1.0596716756929827</v>
      </c>
    </row>
    <row r="35" spans="1:11" x14ac:dyDescent="0.35">
      <c r="A35" t="s">
        <v>29</v>
      </c>
      <c r="B35" t="s">
        <v>31</v>
      </c>
      <c r="D35">
        <v>1</v>
      </c>
      <c r="E35" s="58">
        <v>4.5</v>
      </c>
      <c r="F35">
        <v>11.25</v>
      </c>
      <c r="G35" s="54">
        <v>4.7400264360825695</v>
      </c>
    </row>
    <row r="36" spans="1:11" x14ac:dyDescent="0.35">
      <c r="A36" t="s">
        <v>29</v>
      </c>
      <c r="B36" t="s">
        <v>32</v>
      </c>
      <c r="D36">
        <v>1</v>
      </c>
      <c r="E36" s="58">
        <v>4.5</v>
      </c>
      <c r="F36">
        <v>11.25</v>
      </c>
      <c r="G36" s="54">
        <v>4.8592898237943061</v>
      </c>
    </row>
    <row r="37" spans="1:11" x14ac:dyDescent="0.35">
      <c r="A37" t="s">
        <v>29</v>
      </c>
      <c r="B37" t="s">
        <v>33</v>
      </c>
      <c r="D37">
        <v>1</v>
      </c>
      <c r="E37" s="58">
        <v>9</v>
      </c>
      <c r="F37">
        <v>22.5</v>
      </c>
      <c r="G37" s="54">
        <v>10.760277306316702</v>
      </c>
    </row>
    <row r="38" spans="1:11" x14ac:dyDescent="0.35">
      <c r="A38" t="s">
        <v>29</v>
      </c>
      <c r="B38" t="s">
        <v>34</v>
      </c>
      <c r="D38">
        <v>1</v>
      </c>
      <c r="E38" s="58">
        <v>9</v>
      </c>
      <c r="F38">
        <v>22.5</v>
      </c>
      <c r="G38" s="54">
        <v>10.157244060512504</v>
      </c>
    </row>
    <row r="39" spans="1:11" x14ac:dyDescent="0.35">
      <c r="A39" t="s">
        <v>4</v>
      </c>
      <c r="B39" t="s">
        <v>28</v>
      </c>
      <c r="D39">
        <v>1</v>
      </c>
      <c r="E39" s="54">
        <v>10.3</v>
      </c>
      <c r="F39">
        <v>25.75</v>
      </c>
      <c r="G39" s="54">
        <v>12.418425556688014</v>
      </c>
      <c r="I39" s="58">
        <v>1.0139712640342209</v>
      </c>
      <c r="K39" s="58">
        <v>1.260605997372358</v>
      </c>
    </row>
    <row r="40" spans="1:11" x14ac:dyDescent="0.35">
      <c r="A40" t="s">
        <v>29</v>
      </c>
      <c r="B40" t="s">
        <v>30</v>
      </c>
      <c r="D40">
        <v>1</v>
      </c>
      <c r="E40" s="54">
        <v>10.3</v>
      </c>
      <c r="F40">
        <v>25.75</v>
      </c>
      <c r="G40" s="54">
        <v>11.165708481508323</v>
      </c>
    </row>
    <row r="41" spans="1:11" x14ac:dyDescent="0.35">
      <c r="A41" t="s">
        <v>29</v>
      </c>
      <c r="B41" t="s">
        <v>31</v>
      </c>
      <c r="D41">
        <v>1</v>
      </c>
      <c r="E41" s="54">
        <v>42.800000000000004</v>
      </c>
      <c r="F41">
        <v>107</v>
      </c>
      <c r="G41" s="54">
        <v>38.990890986386745</v>
      </c>
    </row>
    <row r="42" spans="1:11" x14ac:dyDescent="0.35">
      <c r="A42" t="s">
        <v>29</v>
      </c>
      <c r="B42" t="s">
        <v>32</v>
      </c>
      <c r="D42">
        <v>1</v>
      </c>
      <c r="E42" s="54">
        <v>42.800000000000004</v>
      </c>
      <c r="F42">
        <v>107</v>
      </c>
      <c r="G42" s="54">
        <v>38.858430615845293</v>
      </c>
    </row>
    <row r="43" spans="1:11" x14ac:dyDescent="0.35">
      <c r="A43" t="s">
        <v>29</v>
      </c>
      <c r="B43" t="s">
        <v>33</v>
      </c>
      <c r="D43">
        <v>1</v>
      </c>
      <c r="E43" s="54">
        <v>83.2</v>
      </c>
      <c r="F43">
        <v>208</v>
      </c>
      <c r="G43" s="54">
        <v>85.768842735263263</v>
      </c>
    </row>
    <row r="44" spans="1:11" x14ac:dyDescent="0.35">
      <c r="A44" t="s">
        <v>29</v>
      </c>
      <c r="B44" t="s">
        <v>34</v>
      </c>
      <c r="D44">
        <v>1</v>
      </c>
      <c r="E44" s="54">
        <v>83.2</v>
      </c>
      <c r="F44">
        <v>208</v>
      </c>
      <c r="G44" s="54">
        <v>80.78859374927741</v>
      </c>
    </row>
    <row r="45" spans="1:11" x14ac:dyDescent="0.35">
      <c r="A45" t="s">
        <v>5</v>
      </c>
      <c r="B45" t="s">
        <v>28</v>
      </c>
      <c r="D45">
        <v>1</v>
      </c>
      <c r="E45" s="54">
        <v>1.1400000000000001</v>
      </c>
      <c r="F45">
        <v>2.85</v>
      </c>
      <c r="G45" s="54">
        <v>1.6105525085626238</v>
      </c>
      <c r="I45" s="58">
        <v>0.72930776237787887</v>
      </c>
      <c r="K45" s="58">
        <v>0.90728493675508504</v>
      </c>
    </row>
    <row r="46" spans="1:11" x14ac:dyDescent="0.35">
      <c r="A46" t="s">
        <v>29</v>
      </c>
      <c r="B46" t="s">
        <v>30</v>
      </c>
      <c r="D46">
        <v>1</v>
      </c>
      <c r="E46" s="54">
        <v>1.1400000000000001</v>
      </c>
      <c r="F46">
        <v>2.85</v>
      </c>
      <c r="G46" s="54">
        <v>1.5067833586650186</v>
      </c>
    </row>
    <row r="47" spans="1:11" x14ac:dyDescent="0.35">
      <c r="A47" t="s">
        <v>29</v>
      </c>
      <c r="B47" t="s">
        <v>31</v>
      </c>
      <c r="D47">
        <v>1</v>
      </c>
      <c r="E47" s="54">
        <v>4.4000000000000004</v>
      </c>
      <c r="F47">
        <v>11</v>
      </c>
      <c r="G47" s="54">
        <v>5.5368276269885008</v>
      </c>
    </row>
    <row r="48" spans="1:11" x14ac:dyDescent="0.35">
      <c r="A48" t="s">
        <v>29</v>
      </c>
      <c r="B48" t="s">
        <v>32</v>
      </c>
      <c r="D48">
        <v>1</v>
      </c>
      <c r="E48" s="54">
        <v>4.4000000000000004</v>
      </c>
      <c r="F48">
        <v>11</v>
      </c>
      <c r="G48" s="54">
        <v>5.421027988110775</v>
      </c>
    </row>
    <row r="49" spans="1:11" x14ac:dyDescent="0.35">
      <c r="A49" t="s">
        <v>29</v>
      </c>
      <c r="B49" t="s">
        <v>33</v>
      </c>
      <c r="D49">
        <v>1</v>
      </c>
      <c r="E49" s="54">
        <v>8.4</v>
      </c>
      <c r="F49">
        <v>21</v>
      </c>
      <c r="G49" s="54">
        <v>12.154847948277284</v>
      </c>
    </row>
    <row r="50" spans="1:11" x14ac:dyDescent="0.35">
      <c r="A50" t="s">
        <v>29</v>
      </c>
      <c r="B50" t="s">
        <v>34</v>
      </c>
      <c r="D50">
        <v>1</v>
      </c>
      <c r="E50" s="54">
        <v>8.4</v>
      </c>
      <c r="F50">
        <v>21</v>
      </c>
      <c r="G50" s="54">
        <v>11.370992364393038</v>
      </c>
    </row>
    <row r="51" spans="1:11" x14ac:dyDescent="0.35">
      <c r="A51" t="s">
        <v>6</v>
      </c>
      <c r="B51" t="s">
        <v>28</v>
      </c>
      <c r="D51">
        <v>1</v>
      </c>
      <c r="F51">
        <v>789270</v>
      </c>
      <c r="G51" s="54">
        <v>406400.39844577009</v>
      </c>
      <c r="K51" s="58">
        <v>1</v>
      </c>
    </row>
    <row r="52" spans="1:11" x14ac:dyDescent="0.35">
      <c r="A52" t="s">
        <v>29</v>
      </c>
      <c r="B52" t="s">
        <v>30</v>
      </c>
      <c r="D52">
        <v>1</v>
      </c>
      <c r="F52">
        <v>789270</v>
      </c>
      <c r="G52" s="54">
        <v>395576.04480347643</v>
      </c>
    </row>
    <row r="53" spans="1:11" x14ac:dyDescent="0.35">
      <c r="A53" t="s">
        <v>29</v>
      </c>
      <c r="B53" t="s">
        <v>31</v>
      </c>
      <c r="D53">
        <v>1</v>
      </c>
      <c r="F53">
        <v>789270</v>
      </c>
      <c r="G53" s="54">
        <v>361676.12436530617</v>
      </c>
    </row>
    <row r="54" spans="1:11" x14ac:dyDescent="0.35">
      <c r="A54" t="s">
        <v>29</v>
      </c>
      <c r="B54" t="s">
        <v>32</v>
      </c>
      <c r="D54">
        <v>1</v>
      </c>
      <c r="F54">
        <v>789270</v>
      </c>
      <c r="G54" s="54">
        <v>357158.67142600025</v>
      </c>
    </row>
    <row r="55" spans="1:11" x14ac:dyDescent="0.35">
      <c r="A55" t="s">
        <v>29</v>
      </c>
      <c r="B55" t="s">
        <v>33</v>
      </c>
      <c r="D55">
        <v>1</v>
      </c>
      <c r="F55">
        <v>789270</v>
      </c>
      <c r="G55" s="54">
        <v>411832.17687909992</v>
      </c>
    </row>
    <row r="56" spans="1:11" x14ac:dyDescent="0.35">
      <c r="A56" t="s">
        <v>29</v>
      </c>
      <c r="B56" t="s">
        <v>34</v>
      </c>
      <c r="D56">
        <v>1</v>
      </c>
      <c r="F56">
        <v>789270</v>
      </c>
      <c r="G56" s="54">
        <v>388317.09495806723</v>
      </c>
    </row>
    <row r="57" spans="1:11" x14ac:dyDescent="0.35">
      <c r="A57" t="s">
        <v>7</v>
      </c>
      <c r="B57" t="s">
        <v>28</v>
      </c>
      <c r="D57">
        <v>1</v>
      </c>
      <c r="E57">
        <v>0.8</v>
      </c>
      <c r="F57">
        <v>2</v>
      </c>
      <c r="G57" s="54">
        <v>1.4553463668639364</v>
      </c>
      <c r="I57" s="58">
        <v>0.55736678986030441</v>
      </c>
      <c r="K57" s="58">
        <v>0.69418506399239055</v>
      </c>
    </row>
    <row r="58" spans="1:11" x14ac:dyDescent="0.35">
      <c r="A58" t="s">
        <v>29</v>
      </c>
      <c r="B58" t="s">
        <v>30</v>
      </c>
      <c r="D58">
        <v>1</v>
      </c>
      <c r="E58">
        <v>0.8</v>
      </c>
      <c r="F58">
        <v>2</v>
      </c>
      <c r="G58" s="54">
        <v>1.3238861112419951</v>
      </c>
    </row>
    <row r="59" spans="1:11" x14ac:dyDescent="0.35">
      <c r="A59" t="s">
        <v>29</v>
      </c>
      <c r="B59" t="s">
        <v>31</v>
      </c>
      <c r="D59">
        <v>1</v>
      </c>
      <c r="E59">
        <v>4</v>
      </c>
      <c r="F59">
        <v>10</v>
      </c>
      <c r="G59" s="54">
        <v>6.5455005886682498</v>
      </c>
    </row>
    <row r="60" spans="1:11" x14ac:dyDescent="0.35">
      <c r="A60" t="s">
        <v>29</v>
      </c>
      <c r="B60" t="s">
        <v>32</v>
      </c>
      <c r="D60">
        <v>1</v>
      </c>
      <c r="E60">
        <v>4</v>
      </c>
      <c r="F60">
        <v>10</v>
      </c>
      <c r="G60" s="54">
        <v>6.4205125074577269</v>
      </c>
    </row>
    <row r="61" spans="1:11" x14ac:dyDescent="0.35">
      <c r="A61" t="s">
        <v>29</v>
      </c>
      <c r="B61" t="s">
        <v>33</v>
      </c>
      <c r="D61">
        <v>1</v>
      </c>
      <c r="E61">
        <v>8</v>
      </c>
      <c r="F61">
        <v>20</v>
      </c>
      <c r="G61" s="54">
        <v>15.062212461293072</v>
      </c>
    </row>
    <row r="62" spans="1:11" x14ac:dyDescent="0.35">
      <c r="A62" t="s">
        <v>29</v>
      </c>
      <c r="B62" t="s">
        <v>34</v>
      </c>
      <c r="D62">
        <v>1</v>
      </c>
      <c r="E62">
        <v>8</v>
      </c>
      <c r="F62">
        <v>20</v>
      </c>
      <c r="G62" s="54">
        <v>14.242588683026149</v>
      </c>
    </row>
    <row r="63" spans="1:11" x14ac:dyDescent="0.35">
      <c r="A63" t="s">
        <v>8</v>
      </c>
      <c r="B63" t="s">
        <v>28</v>
      </c>
      <c r="D63">
        <v>1</v>
      </c>
      <c r="E63">
        <v>0.8</v>
      </c>
      <c r="F63">
        <v>2</v>
      </c>
      <c r="G63" s="54">
        <v>1.7961200056995767</v>
      </c>
      <c r="I63" s="58">
        <v>0.2753608091623107</v>
      </c>
      <c r="K63" s="58">
        <v>0.34082599156400661</v>
      </c>
    </row>
    <row r="64" spans="1:11" x14ac:dyDescent="0.35">
      <c r="A64" t="s">
        <v>29</v>
      </c>
      <c r="B64" t="s">
        <v>30</v>
      </c>
      <c r="D64">
        <v>1</v>
      </c>
      <c r="E64">
        <v>0.8</v>
      </c>
      <c r="F64">
        <v>2</v>
      </c>
      <c r="G64" s="54">
        <v>1.6907032670894999</v>
      </c>
    </row>
    <row r="65" spans="1:11" x14ac:dyDescent="0.35">
      <c r="A65" t="s">
        <v>29</v>
      </c>
      <c r="B65" t="s">
        <v>31</v>
      </c>
      <c r="D65">
        <v>1</v>
      </c>
      <c r="E65">
        <v>4</v>
      </c>
      <c r="F65">
        <v>10</v>
      </c>
      <c r="G65" s="54">
        <v>8.0992492992938221</v>
      </c>
    </row>
    <row r="66" spans="1:11" x14ac:dyDescent="0.35">
      <c r="A66" t="s">
        <v>29</v>
      </c>
      <c r="B66" t="s">
        <v>32</v>
      </c>
      <c r="D66">
        <v>1</v>
      </c>
      <c r="E66">
        <v>4</v>
      </c>
      <c r="F66">
        <v>10</v>
      </c>
      <c r="G66" s="54">
        <v>8.0064237844705701</v>
      </c>
    </row>
    <row r="67" spans="1:11" x14ac:dyDescent="0.35">
      <c r="A67" t="s">
        <v>29</v>
      </c>
      <c r="B67" t="s">
        <v>33</v>
      </c>
      <c r="D67">
        <v>1</v>
      </c>
      <c r="E67">
        <v>8</v>
      </c>
      <c r="F67">
        <v>20</v>
      </c>
      <c r="G67" s="54">
        <v>18.656557845727718</v>
      </c>
    </row>
    <row r="68" spans="1:11" x14ac:dyDescent="0.35">
      <c r="A68" t="s">
        <v>29</v>
      </c>
      <c r="B68" t="s">
        <v>34</v>
      </c>
      <c r="D68">
        <v>1</v>
      </c>
      <c r="E68">
        <v>0</v>
      </c>
      <c r="F68">
        <v>0</v>
      </c>
      <c r="G68" s="54">
        <v>17.38563509382708</v>
      </c>
    </row>
    <row r="69" spans="1:11" x14ac:dyDescent="0.35">
      <c r="A69" t="s">
        <v>9</v>
      </c>
      <c r="B69" t="s">
        <v>28</v>
      </c>
      <c r="D69">
        <v>1</v>
      </c>
      <c r="E69">
        <v>0.81</v>
      </c>
      <c r="F69">
        <v>2.0249999999999999</v>
      </c>
      <c r="G69" s="54">
        <v>1.6609134254718938</v>
      </c>
      <c r="I69" s="58">
        <v>0.50196743099512953</v>
      </c>
      <c r="K69" s="58">
        <v>0.62523323597164304</v>
      </c>
    </row>
    <row r="70" spans="1:11" x14ac:dyDescent="0.35">
      <c r="A70" t="s">
        <v>29</v>
      </c>
      <c r="B70" t="s">
        <v>30</v>
      </c>
      <c r="D70">
        <v>1</v>
      </c>
      <c r="E70">
        <v>0.81</v>
      </c>
      <c r="F70">
        <v>2.0249999999999999</v>
      </c>
      <c r="G70" s="54">
        <v>1.5622948444512739</v>
      </c>
    </row>
    <row r="71" spans="1:11" x14ac:dyDescent="0.35">
      <c r="A71" t="s">
        <v>29</v>
      </c>
      <c r="B71" t="s">
        <v>31</v>
      </c>
      <c r="D71">
        <v>1</v>
      </c>
      <c r="E71">
        <v>4</v>
      </c>
      <c r="F71">
        <v>10</v>
      </c>
      <c r="G71" s="54">
        <v>7.3254347342880939</v>
      </c>
    </row>
    <row r="72" spans="1:11" x14ac:dyDescent="0.35">
      <c r="A72" t="s">
        <v>29</v>
      </c>
      <c r="B72" t="s">
        <v>32</v>
      </c>
      <c r="D72">
        <v>1</v>
      </c>
      <c r="E72">
        <v>4</v>
      </c>
      <c r="F72">
        <v>10</v>
      </c>
      <c r="G72" s="54">
        <v>7.2167409353417087</v>
      </c>
    </row>
    <row r="73" spans="1:11" x14ac:dyDescent="0.35">
      <c r="A73" t="s">
        <v>29</v>
      </c>
      <c r="B73" t="s">
        <v>33</v>
      </c>
      <c r="D73">
        <v>1</v>
      </c>
      <c r="E73">
        <v>8.1</v>
      </c>
      <c r="F73">
        <v>20.25</v>
      </c>
      <c r="G73" s="54">
        <v>16.953129444684144</v>
      </c>
    </row>
    <row r="74" spans="1:11" x14ac:dyDescent="0.35">
      <c r="A74" t="s">
        <v>29</v>
      </c>
      <c r="B74" t="s">
        <v>34</v>
      </c>
      <c r="D74">
        <v>1</v>
      </c>
      <c r="E74">
        <v>8.1</v>
      </c>
      <c r="F74">
        <v>20.25</v>
      </c>
      <c r="G74" s="54">
        <v>15.903568596271846</v>
      </c>
    </row>
    <row r="75" spans="1:11" x14ac:dyDescent="0.35">
      <c r="A75" t="s">
        <v>10</v>
      </c>
      <c r="B75" t="s">
        <v>28</v>
      </c>
      <c r="D75">
        <v>1</v>
      </c>
      <c r="E75">
        <v>0.81</v>
      </c>
      <c r="F75">
        <v>2.0249999999999999</v>
      </c>
      <c r="G75" s="54">
        <v>1.8333496850721258</v>
      </c>
      <c r="I75" s="58">
        <v>0.44442717362918061</v>
      </c>
      <c r="K75" s="58">
        <v>0.55355658213502379</v>
      </c>
    </row>
    <row r="76" spans="1:11" x14ac:dyDescent="0.35">
      <c r="A76" t="s">
        <v>29</v>
      </c>
      <c r="B76" t="s">
        <v>30</v>
      </c>
      <c r="D76">
        <v>1</v>
      </c>
      <c r="E76">
        <v>0.81</v>
      </c>
      <c r="F76">
        <v>2.0249999999999999</v>
      </c>
      <c r="G76" s="54">
        <v>1.8063849655473851</v>
      </c>
    </row>
    <row r="77" spans="1:11" x14ac:dyDescent="0.35">
      <c r="A77" t="s">
        <v>29</v>
      </c>
      <c r="B77" t="s">
        <v>31</v>
      </c>
      <c r="D77">
        <v>1</v>
      </c>
      <c r="E77">
        <v>4</v>
      </c>
      <c r="F77">
        <v>10</v>
      </c>
      <c r="G77" s="54">
        <v>8.2837736796866963</v>
      </c>
    </row>
    <row r="78" spans="1:11" x14ac:dyDescent="0.35">
      <c r="A78" t="s">
        <v>29</v>
      </c>
      <c r="B78" t="s">
        <v>32</v>
      </c>
      <c r="D78">
        <v>1</v>
      </c>
      <c r="E78">
        <v>4</v>
      </c>
      <c r="F78">
        <v>10</v>
      </c>
      <c r="G78" s="54">
        <v>8.1203997807059434</v>
      </c>
    </row>
    <row r="79" spans="1:11" x14ac:dyDescent="0.35">
      <c r="A79" t="s">
        <v>29</v>
      </c>
      <c r="B79" t="s">
        <v>33</v>
      </c>
      <c r="D79">
        <v>1</v>
      </c>
      <c r="E79">
        <v>8.1</v>
      </c>
      <c r="F79">
        <v>20.25</v>
      </c>
      <c r="G79" s="54">
        <v>19.131999518242882</v>
      </c>
    </row>
    <row r="80" spans="1:11" x14ac:dyDescent="0.35">
      <c r="A80" t="s">
        <v>29</v>
      </c>
      <c r="B80" t="s">
        <v>34</v>
      </c>
      <c r="D80">
        <v>1</v>
      </c>
      <c r="E80">
        <v>8.1</v>
      </c>
      <c r="F80">
        <v>20.25</v>
      </c>
      <c r="G80" s="54">
        <v>17.989560819612745</v>
      </c>
    </row>
    <row r="81" spans="7:7" x14ac:dyDescent="0.35">
      <c r="G81" s="54"/>
    </row>
    <row r="82" spans="7:7" x14ac:dyDescent="0.35">
      <c r="G82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 иморта </vt:lpstr>
      <vt:lpstr>Калибровка ESTD</vt:lpstr>
      <vt:lpstr>RF и RRF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Токтаев</dc:creator>
  <cp:lastModifiedBy>Пользователь Windows</cp:lastModifiedBy>
  <dcterms:created xsi:type="dcterms:W3CDTF">2017-10-22T06:55:47Z</dcterms:created>
  <dcterms:modified xsi:type="dcterms:W3CDTF">2023-10-24T10:40:00Z</dcterms:modified>
</cp:coreProperties>
</file>